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ішення сесій 2020 рік на 2024 рік\Сімдесят перша  сесія 21.05.2026\"/>
    </mc:Choice>
  </mc:AlternateContent>
  <bookViews>
    <workbookView xWindow="0" yWindow="0" windowWidth="23040" windowHeight="11268"/>
  </bookViews>
  <sheets>
    <sheet name="Перелік змін" sheetId="6" r:id="rId1"/>
  </sheets>
  <definedNames>
    <definedName name="_xlnm.Print_Titles" localSheetId="0">'Перелік змін'!$3:$4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6" l="1"/>
  <c r="E21" i="6"/>
  <c r="J40" i="6" l="1"/>
  <c r="H40" i="6" l="1"/>
  <c r="E47" i="6"/>
  <c r="E48" i="6"/>
  <c r="E49" i="6"/>
  <c r="E40" i="6" l="1"/>
  <c r="E38" i="6"/>
  <c r="E39" i="6"/>
  <c r="I40" i="6" s="1"/>
  <c r="K40" i="6" s="1"/>
  <c r="E32" i="6"/>
  <c r="E5" i="6"/>
  <c r="E37" i="6" l="1"/>
  <c r="L44" i="6"/>
  <c r="E42" i="6" l="1"/>
  <c r="E41" i="6" s="1"/>
  <c r="E13" i="6"/>
  <c r="E44" i="6" l="1"/>
  <c r="E15" i="6" l="1"/>
  <c r="E51" i="6" l="1"/>
  <c r="E43" i="6" l="1"/>
  <c r="E45" i="6" l="1"/>
  <c r="E50" i="6" s="1"/>
</calcChain>
</file>

<file path=xl/sharedStrings.xml><?xml version="1.0" encoding="utf-8"?>
<sst xmlns="http://schemas.openxmlformats.org/spreadsheetml/2006/main" count="153" uniqueCount="82">
  <si>
    <t>ЗФ</t>
  </si>
  <si>
    <t>Апарат управління</t>
  </si>
  <si>
    <t>КЕКВ</t>
  </si>
  <si>
    <t xml:space="preserve">КПК </t>
  </si>
  <si>
    <t>ФОНД</t>
  </si>
  <si>
    <t>Напрямок використання</t>
  </si>
  <si>
    <t>Потреба в коштах, грн.</t>
  </si>
  <si>
    <t>Джерело фінансування</t>
  </si>
  <si>
    <t>№ з/п</t>
  </si>
  <si>
    <t>Напрямок використання коштів</t>
  </si>
  <si>
    <t xml:space="preserve">                                                                   B1:J4</t>
  </si>
  <si>
    <t>Фінансове управління</t>
  </si>
  <si>
    <t>Відділ освіти</t>
  </si>
  <si>
    <t>Фінуправління</t>
  </si>
  <si>
    <t>Найменування видатків за економічною класифікацією</t>
  </si>
  <si>
    <t>Медицина</t>
  </si>
  <si>
    <t>Відділ культури</t>
  </si>
  <si>
    <t>КНП</t>
  </si>
  <si>
    <t>Відділ освіти, молоді та спорту</t>
  </si>
  <si>
    <t>РАЗОМ ЗБІЛЬШЕННЯ ДОХІДНОЇ ЧАСТИНИ БЮДЖЕТУ</t>
  </si>
  <si>
    <t>РАЗОМ ЗБІЛЬШЕННЯ ВИДАТКОВОЇ ЧАСТИНИ БЮДЖЕТУ</t>
  </si>
  <si>
    <t>Апарат</t>
  </si>
  <si>
    <t>Кошти субвенції</t>
  </si>
  <si>
    <t>3718710</t>
  </si>
  <si>
    <t>Резервний фонд</t>
  </si>
  <si>
    <t>Зменшення резервного фонду в зв'язку з перерозподілом</t>
  </si>
  <si>
    <t>Заробітна плата</t>
  </si>
  <si>
    <t>Нарахування на оплату праці</t>
  </si>
  <si>
    <t>1010160</t>
  </si>
  <si>
    <t>За рахунок перерозподілу резервного фонду</t>
  </si>
  <si>
    <t xml:space="preserve"> 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згідно повідомлення Державної казначейської служби України від 26.02.2026 № 11</t>
  </si>
  <si>
    <t>Перерозподіл</t>
  </si>
  <si>
    <t>Перевиконання</t>
  </si>
  <si>
    <t>Перерозподіл
резервного фонду</t>
  </si>
  <si>
    <t>0611010</t>
  </si>
  <si>
    <t>2111</t>
  </si>
  <si>
    <t>Зменшення видатків на заробітну плату у зв'язку з скороченням штатних одиниць працівників Кровненського ЗДО "Пролісок"</t>
  </si>
  <si>
    <t>2120</t>
  </si>
  <si>
    <t xml:space="preserve">Зменшення видатків по нарахуванню на оплату праці </t>
  </si>
  <si>
    <t>0611070</t>
  </si>
  <si>
    <t>Економія по нарахуванню на оплату праці</t>
  </si>
  <si>
    <t>Оплата послуг (крім комунальних)</t>
  </si>
  <si>
    <t>1014030</t>
  </si>
  <si>
    <t>Економія по заробітній платі в зв'язку з наявністю вакансій</t>
  </si>
  <si>
    <t>Видатки на відрядження</t>
  </si>
  <si>
    <t>Інші виплати населенню</t>
  </si>
  <si>
    <t>0113242</t>
  </si>
  <si>
    <t>Фінансова підтримка КНП "АЗПСМ Різдва Пресвятої Богородиці" (поточні видатки)</t>
  </si>
  <si>
    <t>0112113</t>
  </si>
  <si>
    <t>РАЗОМ</t>
  </si>
  <si>
    <t>За рахунок перерозподілу резервного фонду: фінансова підтримка КНП "АЗПСМ Різдва Пресвятої Богородиці" - поточний ремонт та технічне обслуговування автомобіля Renault Duster</t>
  </si>
  <si>
    <t xml:space="preserve">Перерозподіл </t>
  </si>
  <si>
    <t xml:space="preserve">За рахунок перерозподілу: оплата за оренду приміщення на 9 місяців 2026 року - 39 600 грн;
послуги інтернет-провайдерів - 2 400 грн
</t>
  </si>
  <si>
    <t>За рахунок перерозподілу резервного фонду: технічне обслуговування та поточний ремонт екскаватора-навантажувача CASE 570 ST</t>
  </si>
  <si>
    <t>Предмети, матеріали, обладнання та інвентар</t>
  </si>
  <si>
    <t>0116030</t>
  </si>
  <si>
    <t>0118240</t>
  </si>
  <si>
    <t>Оплата інших енергоносіїв та інших комунальних послуг</t>
  </si>
  <si>
    <t>За рахунок перерозподілу резервного фонду: придбання дров (160 м3 х 2 880 грн)</t>
  </si>
  <si>
    <t>1014060</t>
  </si>
  <si>
    <t>1014082</t>
  </si>
  <si>
    <t>Економія по заробітній платі у зв'язку з наявністю вакансій</t>
  </si>
  <si>
    <t>За рахунок перерозподілу: послуги з організації творчого візиту творчих колективів "Чарівниці" та "Зоряна" до Крупецької ТГ в рамках ініціативи "Пліч-о-пліч"</t>
  </si>
  <si>
    <t xml:space="preserve"> За рахунок перерозподілу резервного фонду: придбання запчастин для ремонту автомобілів</t>
  </si>
  <si>
    <t>0110150</t>
  </si>
  <si>
    <t>Придбання обладнання і предметів довгострокового користування</t>
  </si>
  <si>
    <t>Перелік змін до бюджету Миколаївської сільської  територіальної громади, що планується винести                                                                                                                                                                                                                                 на розгляд сімдесят першої сесії восьмого скликання Миколаївської сільської ради 21.05.2026 року</t>
  </si>
  <si>
    <t>За рахунок перерозподілу: участь в офлайн - заходах: 6 000 грн - добові витрати (20 поїздок х 300 грн);
9 600 грн - витрати на проїзд (6 поїздок х 1 600 грн);
5 400 грн - витрати на проживання (найм житла) (6 осіб х 900 грн)</t>
  </si>
  <si>
    <t>За рахунок перерозподілу: участь в офлайн - заходах директора КЗ "Публічна бібліотека": 1 800 грн - добові витрати (6 поїздок х 300 грн);
4 800 грн - витрати на проїзд (3 поїздки х 1 600 грн);
2 700 грн - витрати на проживання (найм житла) (3 особи х 900 грн)</t>
  </si>
  <si>
    <t>За рахунок перерозподілу: участь в офлайн - заходах директора КЗ "Центр культури і дозвілля": 1 800 грн - добові витрати (6 поїздок х 300 грн);
4 800 грн - витрати на проїзд (3 поїздки х 1 600 грн);
2 700 грн - витрати на проживання (найм житла) (3 особи х 900 грн)</t>
  </si>
  <si>
    <t>За рахунок перевиконааня: придбання запчастин для ремонту автомобілів</t>
  </si>
  <si>
    <t>2210</t>
  </si>
  <si>
    <t>За рахунок перерозподілу резервного фонду: надання щомісячної матеріальної допомоги членам добровольчого формування Миколаївської громади (5 місяців х 500 000 грн)</t>
  </si>
  <si>
    <t>Зменшення видатків на придбання паливно-мастильних матеріалів для автомобілів та спеціальної техніки</t>
  </si>
  <si>
    <t>Субвенція з місцевого бюджету державному бюджету на виконання програм соціально-економічного розвитку регіонів  для військової частини А4962 для придбання розвідувальних БПЛА, безпілотних авіаційних комплексів та автомобільної техніки</t>
  </si>
  <si>
    <t>За рахунок перевиконааня планових показників загального фонду бюджету</t>
  </si>
  <si>
    <t>перевиконання</t>
  </si>
  <si>
    <t>перерозподіл</t>
  </si>
  <si>
    <t>перерозподіл
резервного фонду</t>
  </si>
  <si>
    <t>За рахунок перерозподілу: придбання дров (140м3 х 2 880 грн)</t>
  </si>
  <si>
    <t xml:space="preserve">За рахунок перерозподілу: 75 000 грн - відшкодування витрат на поховання військовослужбовців ЗСУ та інших військових формувань України, які загинули внаслідок військової агресії рф проти України та пов'язаних з цим ритуальних послуг;
100 000 грн - надання одноразової матеріальної допомоги одному з батьків або одному з подружжя (за відсутності дітям або родичам другої черги) у разі загибелі або смерті учасника АТО/ООС, військовослужбовця ЗСУ, інших утворених відповідно до ЗУ військових формувань 
</t>
  </si>
  <si>
    <t xml:space="preserve">За рахунок перерозподілу: придбання наземної станції для пілотів FPV (1 шт.) для потреб особового складу добровольчого формування Миколаївської громади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</si>
</sst>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0"/>
      <color theme="9" tint="0.3999755851924192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4" tint="-0.249977111117893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9" tint="0.3999755851924192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theme="9" tint="0.39997558519241921"/>
      <name val="Times New Roman"/>
      <family val="1"/>
      <charset val="204"/>
    </font>
    <font>
      <b/>
      <sz val="26"/>
      <color theme="0"/>
      <name val="Times New Roman"/>
      <family val="1"/>
      <charset val="204"/>
    </font>
    <font>
      <sz val="2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3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6">
    <xf numFmtId="0" fontId="0" fillId="0" borderId="0" xfId="0"/>
    <xf numFmtId="0" fontId="1" fillId="0" borderId="0" xfId="0" applyFont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1" fontId="1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7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 applyFill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Fill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4" fontId="1" fillId="0" borderId="0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0" fillId="3" borderId="24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9" fontId="8" fillId="7" borderId="37" xfId="0" applyNumberFormat="1" applyFont="1" applyFill="1" applyBorder="1" applyAlignment="1">
      <alignment horizontal="left" vertical="center" wrapText="1"/>
    </xf>
    <xf numFmtId="49" fontId="8" fillId="7" borderId="38" xfId="0" applyNumberFormat="1" applyFont="1" applyFill="1" applyBorder="1" applyAlignment="1">
      <alignment horizontal="left" vertical="center" wrapText="1"/>
    </xf>
    <xf numFmtId="49" fontId="8" fillId="7" borderId="23" xfId="0" applyNumberFormat="1" applyFont="1" applyFill="1" applyBorder="1" applyAlignment="1">
      <alignment horizontal="left" vertical="center" wrapText="1"/>
    </xf>
    <xf numFmtId="49" fontId="8" fillId="7" borderId="25" xfId="0" applyNumberFormat="1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/>
    </xf>
    <xf numFmtId="4" fontId="10" fillId="3" borderId="36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8" fillId="7" borderId="32" xfId="0" applyNumberFormat="1" applyFont="1" applyFill="1" applyBorder="1" applyAlignment="1">
      <alignment horizontal="center" vertical="center" wrapText="1"/>
    </xf>
    <xf numFmtId="4" fontId="8" fillId="7" borderId="33" xfId="0" applyNumberFormat="1" applyFont="1" applyFill="1" applyBorder="1" applyAlignment="1">
      <alignment horizontal="center" vertical="center" wrapText="1"/>
    </xf>
    <xf numFmtId="4" fontId="8" fillId="7" borderId="34" xfId="0" applyNumberFormat="1" applyFont="1" applyFill="1" applyBorder="1" applyAlignment="1">
      <alignment horizontal="center" vertical="center" wrapText="1"/>
    </xf>
    <xf numFmtId="4" fontId="8" fillId="7" borderId="35" xfId="0" applyNumberFormat="1" applyFont="1" applyFill="1" applyBorder="1" applyAlignment="1">
      <alignment horizontal="center" vertical="center" wrapText="1"/>
    </xf>
    <xf numFmtId="1" fontId="10" fillId="3" borderId="30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1" fontId="8" fillId="7" borderId="45" xfId="0" applyNumberFormat="1" applyFont="1" applyFill="1" applyBorder="1" applyAlignment="1">
      <alignment horizontal="center" vertical="center"/>
    </xf>
    <xf numFmtId="1" fontId="8" fillId="7" borderId="46" xfId="0" applyNumberFormat="1" applyFont="1" applyFill="1" applyBorder="1" applyAlignment="1">
      <alignment horizontal="center" vertical="center"/>
    </xf>
    <xf numFmtId="1" fontId="8" fillId="7" borderId="47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7" borderId="32" xfId="0" applyNumberFormat="1" applyFont="1" applyFill="1" applyBorder="1" applyAlignment="1">
      <alignment horizontal="center" vertical="center"/>
    </xf>
    <xf numFmtId="49" fontId="8" fillId="7" borderId="33" xfId="0" applyNumberFormat="1" applyFont="1" applyFill="1" applyBorder="1" applyAlignment="1">
      <alignment horizontal="center" vertical="center"/>
    </xf>
    <xf numFmtId="49" fontId="8" fillId="7" borderId="34" xfId="0" applyNumberFormat="1" applyFont="1" applyFill="1" applyBorder="1" applyAlignment="1">
      <alignment horizontal="center" vertical="center"/>
    </xf>
    <xf numFmtId="49" fontId="8" fillId="7" borderId="35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 wrapText="1"/>
    </xf>
    <xf numFmtId="1" fontId="10" fillId="3" borderId="30" xfId="0" applyNumberFormat="1" applyFont="1" applyFill="1" applyBorder="1" applyAlignment="1">
      <alignment horizontal="center" vertical="center" wrapText="1"/>
    </xf>
    <xf numFmtId="49" fontId="8" fillId="7" borderId="44" xfId="0" applyNumberFormat="1" applyFont="1" applyFill="1" applyBorder="1" applyAlignment="1">
      <alignment horizontal="center" vertical="center" wrapText="1"/>
    </xf>
    <xf numFmtId="49" fontId="8" fillId="7" borderId="45" xfId="0" applyNumberFormat="1" applyFont="1" applyFill="1" applyBorder="1" applyAlignment="1">
      <alignment horizontal="center" vertical="center" wrapText="1"/>
    </xf>
    <xf numFmtId="49" fontId="8" fillId="7" borderId="46" xfId="0" applyNumberFormat="1" applyFont="1" applyFill="1" applyBorder="1" applyAlignment="1">
      <alignment horizontal="center" vertical="center" wrapText="1"/>
    </xf>
    <xf numFmtId="49" fontId="8" fillId="7" borderId="4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8" fillId="7" borderId="32" xfId="0" applyNumberFormat="1" applyFont="1" applyFill="1" applyBorder="1" applyAlignment="1">
      <alignment horizontal="center" vertical="center" wrapText="1"/>
    </xf>
    <xf numFmtId="49" fontId="8" fillId="7" borderId="33" xfId="0" applyNumberFormat="1" applyFont="1" applyFill="1" applyBorder="1" applyAlignment="1">
      <alignment horizontal="center" vertical="center" wrapText="1"/>
    </xf>
    <xf numFmtId="49" fontId="8" fillId="7" borderId="34" xfId="0" applyNumberFormat="1" applyFont="1" applyFill="1" applyBorder="1" applyAlignment="1">
      <alignment horizontal="center" vertical="center" wrapText="1"/>
    </xf>
    <xf numFmtId="49" fontId="8" fillId="7" borderId="35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" fontId="1" fillId="0" borderId="34" xfId="0" applyNumberFormat="1" applyFont="1" applyBorder="1" applyAlignment="1">
      <alignment vertical="center"/>
    </xf>
    <xf numFmtId="4" fontId="1" fillId="4" borderId="34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49" fontId="10" fillId="3" borderId="36" xfId="0" applyNumberFormat="1" applyFont="1" applyFill="1" applyBorder="1" applyAlignment="1">
      <alignment horizontal="center" vertical="center"/>
    </xf>
    <xf numFmtId="1" fontId="10" fillId="3" borderId="48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49" fontId="10" fillId="3" borderId="24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1" fontId="10" fillId="3" borderId="2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1" fillId="3" borderId="48" xfId="0" applyFont="1" applyFill="1" applyBorder="1" applyAlignment="1">
      <alignment horizontal="left" vertical="center" wrapText="1"/>
    </xf>
    <xf numFmtId="0" fontId="11" fillId="3" borderId="48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7" borderId="16" xfId="0" applyNumberFormat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4" borderId="36" xfId="0" applyNumberFormat="1" applyFont="1" applyFill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12" fillId="3" borderId="51" xfId="0" applyFont="1" applyFill="1" applyBorder="1" applyAlignment="1">
      <alignment horizontal="left" vertical="center" wrapText="1"/>
    </xf>
    <xf numFmtId="0" fontId="12" fillId="3" borderId="52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3" borderId="40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8" fillId="7" borderId="21" xfId="0" applyFont="1" applyFill="1" applyBorder="1" applyAlignment="1">
      <alignment horizontal="left" vertical="center" wrapText="1"/>
    </xf>
    <xf numFmtId="0" fontId="8" fillId="7" borderId="42" xfId="0" applyFont="1" applyFill="1" applyBorder="1" applyAlignment="1">
      <alignment horizontal="left" vertical="center" wrapText="1"/>
    </xf>
    <xf numFmtId="0" fontId="8" fillId="7" borderId="28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41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8" fillId="7" borderId="25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54"/>
  <sheetViews>
    <sheetView tabSelected="1" zoomScale="40" zoomScaleNormal="40" zoomScaleSheetLayoutView="75" workbookViewId="0">
      <selection activeCell="B1" sqref="B1:J1"/>
    </sheetView>
  </sheetViews>
  <sheetFormatPr defaultColWidth="9.109375" defaultRowHeight="24.6" x14ac:dyDescent="0.4"/>
  <cols>
    <col min="1" max="1" width="8.44140625" style="16" customWidth="1"/>
    <col min="2" max="2" width="133.5546875" style="1" customWidth="1"/>
    <col min="3" max="3" width="23.6640625" style="1" customWidth="1"/>
    <col min="4" max="4" width="25.109375" style="1" customWidth="1"/>
    <col min="5" max="5" width="31.6640625" style="1" customWidth="1"/>
    <col min="6" max="6" width="62.6640625" style="1" customWidth="1"/>
    <col min="7" max="7" width="62.44140625" style="1" customWidth="1"/>
    <col min="8" max="8" width="77.44140625" style="1" customWidth="1"/>
    <col min="9" max="9" width="29.88671875" style="1" customWidth="1"/>
    <col min="10" max="10" width="28.44140625" style="1" customWidth="1"/>
    <col min="11" max="11" width="25.6640625" style="1" customWidth="1"/>
    <col min="12" max="12" width="23.44140625" style="1" customWidth="1"/>
    <col min="13" max="13" width="22.33203125" style="15" customWidth="1"/>
    <col min="14" max="14" width="19.6640625" style="1" customWidth="1"/>
    <col min="15" max="15" width="19.44140625" style="1" customWidth="1"/>
    <col min="16" max="16" width="24.109375" style="1" customWidth="1"/>
    <col min="17" max="17" width="12.109375" style="1" customWidth="1"/>
    <col min="18" max="16384" width="9.109375" style="1"/>
  </cols>
  <sheetData>
    <row r="1" spans="1:72" ht="85.5" customHeight="1" x14ac:dyDescent="0.65">
      <c r="A1" s="62" t="s">
        <v>10</v>
      </c>
      <c r="B1" s="227" t="s">
        <v>66</v>
      </c>
      <c r="C1" s="228"/>
      <c r="D1" s="228"/>
      <c r="E1" s="228"/>
      <c r="F1" s="228"/>
      <c r="G1" s="228"/>
      <c r="H1" s="228"/>
      <c r="I1" s="228"/>
      <c r="J1" s="228"/>
      <c r="K1" s="4"/>
      <c r="L1" s="4"/>
      <c r="M1" s="5"/>
      <c r="N1" s="6"/>
    </row>
    <row r="2" spans="1:72" s="8" customFormat="1" ht="22.2" customHeight="1" thickBot="1" x14ac:dyDescent="0.4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62"/>
      <c r="M2" s="7"/>
    </row>
    <row r="3" spans="1:72" ht="30.75" customHeight="1" thickBot="1" x14ac:dyDescent="0.45">
      <c r="A3" s="230" t="s">
        <v>8</v>
      </c>
      <c r="B3" s="232" t="s">
        <v>14</v>
      </c>
      <c r="C3" s="234" t="s">
        <v>7</v>
      </c>
      <c r="D3" s="235"/>
      <c r="E3" s="230" t="s">
        <v>6</v>
      </c>
      <c r="F3" s="238" t="s">
        <v>9</v>
      </c>
      <c r="G3" s="239"/>
      <c r="H3" s="240"/>
      <c r="I3" s="234" t="s">
        <v>5</v>
      </c>
      <c r="J3" s="235"/>
      <c r="K3" s="236" t="s">
        <v>4</v>
      </c>
      <c r="L3" s="33"/>
      <c r="M3" s="9"/>
    </row>
    <row r="4" spans="1:72" ht="60.6" customHeight="1" thickBot="1" x14ac:dyDescent="0.45">
      <c r="A4" s="231"/>
      <c r="B4" s="233"/>
      <c r="C4" s="111" t="s">
        <v>3</v>
      </c>
      <c r="D4" s="112" t="s">
        <v>2</v>
      </c>
      <c r="E4" s="231"/>
      <c r="F4" s="241"/>
      <c r="G4" s="242"/>
      <c r="H4" s="243"/>
      <c r="I4" s="111" t="s">
        <v>3</v>
      </c>
      <c r="J4" s="112" t="s">
        <v>2</v>
      </c>
      <c r="K4" s="237"/>
      <c r="L4" s="33"/>
      <c r="M4" s="10"/>
      <c r="N4" s="3"/>
    </row>
    <row r="5" spans="1:72" s="2" customFormat="1" ht="69.599999999999994" customHeight="1" thickBot="1" x14ac:dyDescent="0.45">
      <c r="A5" s="163"/>
      <c r="B5" s="70" t="s">
        <v>1</v>
      </c>
      <c r="C5" s="164"/>
      <c r="D5" s="165"/>
      <c r="E5" s="57">
        <f>E6+E7+E8+E9+E10+E11+E12</f>
        <v>1615000</v>
      </c>
      <c r="F5" s="244"/>
      <c r="G5" s="245"/>
      <c r="H5" s="246"/>
      <c r="I5" s="164"/>
      <c r="J5" s="166"/>
      <c r="K5" s="167"/>
      <c r="L5" s="35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2" customFormat="1" ht="69.599999999999994" customHeight="1" x14ac:dyDescent="0.4">
      <c r="A6" s="51">
        <v>1</v>
      </c>
      <c r="B6" s="161" t="s">
        <v>54</v>
      </c>
      <c r="C6" s="180"/>
      <c r="D6" s="181"/>
      <c r="E6" s="52">
        <v>15000</v>
      </c>
      <c r="F6" s="226" t="s">
        <v>63</v>
      </c>
      <c r="G6" s="226"/>
      <c r="H6" s="226"/>
      <c r="I6" s="182" t="s">
        <v>64</v>
      </c>
      <c r="J6" s="182">
        <v>2210</v>
      </c>
      <c r="K6" s="183" t="s">
        <v>0</v>
      </c>
      <c r="L6" s="35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s="2" customFormat="1" ht="69.599999999999994" customHeight="1" x14ac:dyDescent="0.4">
      <c r="A7" s="53">
        <v>2</v>
      </c>
      <c r="B7" s="162" t="s">
        <v>54</v>
      </c>
      <c r="C7" s="174"/>
      <c r="D7" s="175"/>
      <c r="E7" s="54">
        <v>35000</v>
      </c>
      <c r="F7" s="205" t="s">
        <v>70</v>
      </c>
      <c r="G7" s="205"/>
      <c r="H7" s="205"/>
      <c r="I7" s="176" t="s">
        <v>64</v>
      </c>
      <c r="J7" s="176" t="s">
        <v>71</v>
      </c>
      <c r="K7" s="184" t="s">
        <v>0</v>
      </c>
      <c r="L7" s="35"/>
      <c r="M7" s="1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s="2" customFormat="1" ht="177.6" customHeight="1" x14ac:dyDescent="0.4">
      <c r="A8" s="141">
        <v>3</v>
      </c>
      <c r="B8" s="158" t="s">
        <v>45</v>
      </c>
      <c r="C8" s="177"/>
      <c r="D8" s="178"/>
      <c r="E8" s="58">
        <v>175000</v>
      </c>
      <c r="F8" s="213" t="s">
        <v>80</v>
      </c>
      <c r="G8" s="213"/>
      <c r="H8" s="213"/>
      <c r="I8" s="124" t="s">
        <v>46</v>
      </c>
      <c r="J8" s="125">
        <v>2730</v>
      </c>
      <c r="K8" s="185" t="s">
        <v>0</v>
      </c>
      <c r="L8" s="35"/>
      <c r="M8" s="1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s="2" customFormat="1" ht="75.599999999999994" customHeight="1" x14ac:dyDescent="0.4">
      <c r="A9" s="48">
        <v>4</v>
      </c>
      <c r="B9" s="160" t="s">
        <v>45</v>
      </c>
      <c r="C9" s="172"/>
      <c r="D9" s="45"/>
      <c r="E9" s="46">
        <v>1500000</v>
      </c>
      <c r="F9" s="207" t="s">
        <v>72</v>
      </c>
      <c r="G9" s="207"/>
      <c r="H9" s="207"/>
      <c r="I9" s="173" t="s">
        <v>46</v>
      </c>
      <c r="J9" s="179">
        <v>2730</v>
      </c>
      <c r="K9" s="49" t="s">
        <v>0</v>
      </c>
      <c r="L9" s="35"/>
      <c r="M9" s="1"/>
      <c r="N9" s="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s="2" customFormat="1" ht="75" customHeight="1" x14ac:dyDescent="0.4">
      <c r="A10" s="141">
        <v>5</v>
      </c>
      <c r="B10" s="158" t="s">
        <v>54</v>
      </c>
      <c r="C10" s="123" t="s">
        <v>55</v>
      </c>
      <c r="D10" s="123">
        <v>2210</v>
      </c>
      <c r="E10" s="58">
        <v>-415000</v>
      </c>
      <c r="F10" s="206" t="s">
        <v>73</v>
      </c>
      <c r="G10" s="206"/>
      <c r="H10" s="206"/>
      <c r="I10" s="124"/>
      <c r="J10" s="125"/>
      <c r="K10" s="185" t="s">
        <v>0</v>
      </c>
      <c r="L10" s="35"/>
      <c r="M10" s="1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2" customFormat="1" ht="69.599999999999994" customHeight="1" x14ac:dyDescent="0.4">
      <c r="A11" s="48">
        <v>6</v>
      </c>
      <c r="B11" s="160" t="s">
        <v>41</v>
      </c>
      <c r="C11" s="172"/>
      <c r="D11" s="45"/>
      <c r="E11" s="45">
        <v>65000</v>
      </c>
      <c r="F11" s="207" t="s">
        <v>53</v>
      </c>
      <c r="G11" s="207"/>
      <c r="H11" s="207"/>
      <c r="I11" s="173" t="s">
        <v>55</v>
      </c>
      <c r="J11" s="179">
        <v>2240</v>
      </c>
      <c r="K11" s="49" t="s">
        <v>0</v>
      </c>
      <c r="L11" s="35"/>
      <c r="M11" s="1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s="2" customFormat="1" ht="65.400000000000006" customHeight="1" thickBot="1" x14ac:dyDescent="0.45">
      <c r="A12" s="143">
        <v>7</v>
      </c>
      <c r="B12" s="159" t="s">
        <v>65</v>
      </c>
      <c r="C12" s="145"/>
      <c r="D12" s="148"/>
      <c r="E12" s="146">
        <v>240000</v>
      </c>
      <c r="F12" s="220" t="s">
        <v>81</v>
      </c>
      <c r="G12" s="220"/>
      <c r="H12" s="220"/>
      <c r="I12" s="147" t="s">
        <v>56</v>
      </c>
      <c r="J12" s="148">
        <v>3110</v>
      </c>
      <c r="K12" s="149" t="s">
        <v>0</v>
      </c>
      <c r="L12" s="34"/>
      <c r="M12" s="1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s="25" customFormat="1" ht="69.599999999999994" hidden="1" customHeight="1" thickBot="1" x14ac:dyDescent="0.45">
      <c r="A13" s="63"/>
      <c r="B13" s="168" t="s">
        <v>15</v>
      </c>
      <c r="C13" s="169"/>
      <c r="D13" s="170"/>
      <c r="E13" s="77">
        <f>E14</f>
        <v>30000</v>
      </c>
      <c r="F13" s="214"/>
      <c r="G13" s="215"/>
      <c r="H13" s="216"/>
      <c r="I13" s="169"/>
      <c r="J13" s="170"/>
      <c r="K13" s="171"/>
      <c r="L13" s="36"/>
    </row>
    <row r="14" spans="1:72" s="25" customFormat="1" ht="80.400000000000006" hidden="1" customHeight="1" thickBot="1" x14ac:dyDescent="0.45">
      <c r="A14" s="40">
        <v>1</v>
      </c>
      <c r="B14" s="71" t="s">
        <v>47</v>
      </c>
      <c r="C14" s="106"/>
      <c r="D14" s="100"/>
      <c r="E14" s="78">
        <v>30000</v>
      </c>
      <c r="F14" s="221" t="s">
        <v>50</v>
      </c>
      <c r="G14" s="222"/>
      <c r="H14" s="223"/>
      <c r="I14" s="95" t="s">
        <v>48</v>
      </c>
      <c r="J14" s="90">
        <v>2610</v>
      </c>
      <c r="K14" s="84" t="s">
        <v>0</v>
      </c>
      <c r="L14" s="36"/>
    </row>
    <row r="15" spans="1:72" s="12" customFormat="1" ht="69" hidden="1" customHeight="1" thickBot="1" x14ac:dyDescent="0.45">
      <c r="A15" s="60"/>
      <c r="B15" s="69" t="s">
        <v>18</v>
      </c>
      <c r="C15" s="61"/>
      <c r="D15" s="101"/>
      <c r="E15" s="59">
        <f>E16+E17+E18+E19+E20</f>
        <v>0</v>
      </c>
      <c r="F15" s="217"/>
      <c r="G15" s="218"/>
      <c r="H15" s="219"/>
      <c r="I15" s="61"/>
      <c r="J15" s="89"/>
      <c r="K15" s="83"/>
      <c r="L15" s="35"/>
      <c r="M15" s="13"/>
    </row>
    <row r="16" spans="1:72" s="12" customFormat="1" ht="69" hidden="1" customHeight="1" x14ac:dyDescent="0.4">
      <c r="A16" s="64">
        <v>1</v>
      </c>
      <c r="B16" s="72" t="s">
        <v>26</v>
      </c>
      <c r="C16" s="107" t="s">
        <v>34</v>
      </c>
      <c r="D16" s="102" t="s">
        <v>35</v>
      </c>
      <c r="E16" s="79">
        <v>-25000</v>
      </c>
      <c r="F16" s="264" t="s">
        <v>36</v>
      </c>
      <c r="G16" s="265"/>
      <c r="H16" s="266"/>
      <c r="I16" s="96"/>
      <c r="J16" s="91"/>
      <c r="K16" s="85" t="s">
        <v>0</v>
      </c>
      <c r="L16" s="35"/>
      <c r="M16" s="13"/>
    </row>
    <row r="17" spans="1:86" s="12" customFormat="1" ht="68.400000000000006" hidden="1" customHeight="1" x14ac:dyDescent="0.4">
      <c r="A17" s="65">
        <v>2</v>
      </c>
      <c r="B17" s="73" t="s">
        <v>27</v>
      </c>
      <c r="C17" s="108" t="s">
        <v>34</v>
      </c>
      <c r="D17" s="103" t="s">
        <v>37</v>
      </c>
      <c r="E17" s="80">
        <v>-5000</v>
      </c>
      <c r="F17" s="261" t="s">
        <v>38</v>
      </c>
      <c r="G17" s="262"/>
      <c r="H17" s="263"/>
      <c r="I17" s="97"/>
      <c r="J17" s="92"/>
      <c r="K17" s="86" t="s">
        <v>0</v>
      </c>
      <c r="L17" s="35"/>
      <c r="M17" s="13"/>
    </row>
    <row r="18" spans="1:86" s="12" customFormat="1" ht="69" hidden="1" customHeight="1" x14ac:dyDescent="0.4">
      <c r="A18" s="66">
        <v>3</v>
      </c>
      <c r="B18" s="74" t="s">
        <v>26</v>
      </c>
      <c r="C18" s="109" t="s">
        <v>39</v>
      </c>
      <c r="D18" s="104" t="s">
        <v>35</v>
      </c>
      <c r="E18" s="81">
        <v>-10000</v>
      </c>
      <c r="F18" s="267" t="s">
        <v>43</v>
      </c>
      <c r="G18" s="267"/>
      <c r="H18" s="267"/>
      <c r="I18" s="98"/>
      <c r="J18" s="93"/>
      <c r="K18" s="87" t="s">
        <v>0</v>
      </c>
      <c r="L18" s="35"/>
      <c r="M18" s="13"/>
    </row>
    <row r="19" spans="1:86" s="12" customFormat="1" ht="69" hidden="1" customHeight="1" x14ac:dyDescent="0.4">
      <c r="A19" s="66">
        <v>4</v>
      </c>
      <c r="B19" s="74" t="s">
        <v>27</v>
      </c>
      <c r="C19" s="109" t="s">
        <v>39</v>
      </c>
      <c r="D19" s="104" t="s">
        <v>37</v>
      </c>
      <c r="E19" s="81">
        <v>-2000</v>
      </c>
      <c r="F19" s="267" t="s">
        <v>40</v>
      </c>
      <c r="G19" s="267"/>
      <c r="H19" s="267"/>
      <c r="I19" s="98"/>
      <c r="J19" s="93"/>
      <c r="K19" s="87" t="s">
        <v>0</v>
      </c>
      <c r="L19" s="35"/>
      <c r="M19" s="13"/>
    </row>
    <row r="20" spans="1:86" s="12" customFormat="1" ht="69" hidden="1" customHeight="1" thickBot="1" x14ac:dyDescent="0.45">
      <c r="A20" s="67">
        <v>5</v>
      </c>
      <c r="B20" s="75" t="s">
        <v>41</v>
      </c>
      <c r="C20" s="110"/>
      <c r="D20" s="105"/>
      <c r="E20" s="82">
        <v>42000</v>
      </c>
      <c r="F20" s="271" t="s">
        <v>52</v>
      </c>
      <c r="G20" s="271"/>
      <c r="H20" s="271"/>
      <c r="I20" s="99" t="s">
        <v>39</v>
      </c>
      <c r="J20" s="94">
        <v>2240</v>
      </c>
      <c r="K20" s="88" t="s">
        <v>0</v>
      </c>
      <c r="L20" s="35"/>
      <c r="M20" s="13"/>
    </row>
    <row r="21" spans="1:86" s="12" customFormat="1" ht="69" customHeight="1" thickBot="1" x14ac:dyDescent="0.45">
      <c r="A21" s="68"/>
      <c r="B21" s="76" t="s">
        <v>16</v>
      </c>
      <c r="C21" s="118"/>
      <c r="D21" s="119"/>
      <c r="E21" s="57">
        <f>E22+E23+E24+E25+E26+E27+E28+E30+E31</f>
        <v>0</v>
      </c>
      <c r="F21" s="258"/>
      <c r="G21" s="259"/>
      <c r="H21" s="260"/>
      <c r="I21" s="120"/>
      <c r="J21" s="121"/>
      <c r="K21" s="122"/>
      <c r="L21" s="44"/>
    </row>
    <row r="22" spans="1:86" s="12" customFormat="1" ht="114.6" customHeight="1" x14ac:dyDescent="0.4">
      <c r="A22" s="134">
        <v>1</v>
      </c>
      <c r="B22" s="135" t="s">
        <v>44</v>
      </c>
      <c r="C22" s="136"/>
      <c r="D22" s="136"/>
      <c r="E22" s="137">
        <v>21000</v>
      </c>
      <c r="F22" s="272" t="s">
        <v>67</v>
      </c>
      <c r="G22" s="272"/>
      <c r="H22" s="272"/>
      <c r="I22" s="138" t="s">
        <v>28</v>
      </c>
      <c r="J22" s="139">
        <v>2250</v>
      </c>
      <c r="K22" s="140" t="s">
        <v>0</v>
      </c>
      <c r="L22" s="44"/>
    </row>
    <row r="23" spans="1:86" s="12" customFormat="1" ht="126.6" customHeight="1" x14ac:dyDescent="0.4">
      <c r="A23" s="141">
        <v>2</v>
      </c>
      <c r="B23" s="126" t="s">
        <v>44</v>
      </c>
      <c r="C23" s="123"/>
      <c r="D23" s="123"/>
      <c r="E23" s="58">
        <v>9300</v>
      </c>
      <c r="F23" s="206" t="s">
        <v>68</v>
      </c>
      <c r="G23" s="206"/>
      <c r="H23" s="206"/>
      <c r="I23" s="124" t="s">
        <v>42</v>
      </c>
      <c r="J23" s="125">
        <v>2250</v>
      </c>
      <c r="K23" s="142" t="s">
        <v>0</v>
      </c>
      <c r="L23" s="44"/>
    </row>
    <row r="24" spans="1:86" s="12" customFormat="1" ht="69.599999999999994" customHeight="1" x14ac:dyDescent="0.4">
      <c r="A24" s="141">
        <v>3</v>
      </c>
      <c r="B24" s="126" t="s">
        <v>26</v>
      </c>
      <c r="C24" s="123" t="s">
        <v>42</v>
      </c>
      <c r="D24" s="123" t="s">
        <v>35</v>
      </c>
      <c r="E24" s="58">
        <v>-349300</v>
      </c>
      <c r="F24" s="206" t="s">
        <v>61</v>
      </c>
      <c r="G24" s="206"/>
      <c r="H24" s="206"/>
      <c r="I24" s="124"/>
      <c r="J24" s="125"/>
      <c r="K24" s="142" t="s">
        <v>0</v>
      </c>
      <c r="L24" s="44"/>
    </row>
    <row r="25" spans="1:86" s="12" customFormat="1" ht="69.599999999999994" customHeight="1" x14ac:dyDescent="0.4">
      <c r="A25" s="141">
        <v>4</v>
      </c>
      <c r="B25" s="126" t="s">
        <v>27</v>
      </c>
      <c r="C25" s="123" t="s">
        <v>42</v>
      </c>
      <c r="D25" s="123" t="s">
        <v>37</v>
      </c>
      <c r="E25" s="58">
        <v>-96500</v>
      </c>
      <c r="F25" s="206" t="s">
        <v>40</v>
      </c>
      <c r="G25" s="206"/>
      <c r="H25" s="206"/>
      <c r="I25" s="124"/>
      <c r="J25" s="125"/>
      <c r="K25" s="142" t="s">
        <v>0</v>
      </c>
      <c r="L25" s="44"/>
    </row>
    <row r="26" spans="1:86" s="12" customFormat="1" ht="69.599999999999994" customHeight="1" x14ac:dyDescent="0.4">
      <c r="A26" s="141">
        <v>5</v>
      </c>
      <c r="B26" s="126" t="s">
        <v>26</v>
      </c>
      <c r="C26" s="123" t="s">
        <v>59</v>
      </c>
      <c r="D26" s="123" t="s">
        <v>35</v>
      </c>
      <c r="E26" s="58">
        <v>-45500</v>
      </c>
      <c r="F26" s="206" t="s">
        <v>61</v>
      </c>
      <c r="G26" s="206"/>
      <c r="H26" s="206"/>
      <c r="I26" s="124"/>
      <c r="J26" s="125"/>
      <c r="K26" s="142" t="s">
        <v>0</v>
      </c>
      <c r="L26" s="44"/>
    </row>
    <row r="27" spans="1:86" s="12" customFormat="1" ht="69.599999999999994" customHeight="1" x14ac:dyDescent="0.4">
      <c r="A27" s="141">
        <v>6</v>
      </c>
      <c r="B27" s="126" t="s">
        <v>27</v>
      </c>
      <c r="C27" s="123" t="s">
        <v>59</v>
      </c>
      <c r="D27" s="123" t="s">
        <v>37</v>
      </c>
      <c r="E27" s="58">
        <v>-11500</v>
      </c>
      <c r="F27" s="206" t="s">
        <v>40</v>
      </c>
      <c r="G27" s="206"/>
      <c r="H27" s="206"/>
      <c r="I27" s="124"/>
      <c r="J27" s="125"/>
      <c r="K27" s="142" t="s">
        <v>0</v>
      </c>
      <c r="L27" s="44"/>
    </row>
    <row r="28" spans="1:86" s="12" customFormat="1" ht="122.4" customHeight="1" x14ac:dyDescent="0.4">
      <c r="A28" s="141">
        <v>7</v>
      </c>
      <c r="B28" s="126" t="s">
        <v>44</v>
      </c>
      <c r="C28" s="123"/>
      <c r="D28" s="123"/>
      <c r="E28" s="58">
        <v>9300</v>
      </c>
      <c r="F28" s="206" t="s">
        <v>69</v>
      </c>
      <c r="G28" s="206"/>
      <c r="H28" s="206"/>
      <c r="I28" s="124" t="s">
        <v>59</v>
      </c>
      <c r="J28" s="125">
        <v>2250</v>
      </c>
      <c r="K28" s="142" t="s">
        <v>0</v>
      </c>
      <c r="L28" s="44"/>
    </row>
    <row r="29" spans="1:86" s="12" customFormat="1" ht="68.400000000000006" hidden="1" customHeight="1" x14ac:dyDescent="0.4">
      <c r="A29" s="48">
        <v>5</v>
      </c>
      <c r="B29" s="186" t="s">
        <v>57</v>
      </c>
      <c r="C29" s="187"/>
      <c r="D29" s="187"/>
      <c r="E29" s="46">
        <v>460800</v>
      </c>
      <c r="F29" s="207" t="s">
        <v>58</v>
      </c>
      <c r="G29" s="207"/>
      <c r="H29" s="207"/>
      <c r="I29" s="179" t="s">
        <v>59</v>
      </c>
      <c r="J29" s="179">
        <v>2275</v>
      </c>
      <c r="K29" s="188" t="s">
        <v>0</v>
      </c>
      <c r="L29" s="44"/>
    </row>
    <row r="30" spans="1:86" s="12" customFormat="1" ht="68.400000000000006" customHeight="1" x14ac:dyDescent="0.4">
      <c r="A30" s="141">
        <v>8</v>
      </c>
      <c r="B30" s="126" t="s">
        <v>57</v>
      </c>
      <c r="C30" s="123"/>
      <c r="D30" s="123"/>
      <c r="E30" s="58">
        <v>403200</v>
      </c>
      <c r="F30" s="206" t="s">
        <v>79</v>
      </c>
      <c r="G30" s="206"/>
      <c r="H30" s="206"/>
      <c r="I30" s="125">
        <v>1014060</v>
      </c>
      <c r="J30" s="125">
        <v>2275</v>
      </c>
      <c r="K30" s="142" t="s">
        <v>0</v>
      </c>
      <c r="L30" s="44"/>
    </row>
    <row r="31" spans="1:86" s="12" customFormat="1" ht="83.4" customHeight="1" thickBot="1" x14ac:dyDescent="0.45">
      <c r="A31" s="143">
        <v>9</v>
      </c>
      <c r="B31" s="144" t="s">
        <v>41</v>
      </c>
      <c r="C31" s="145"/>
      <c r="D31" s="145"/>
      <c r="E31" s="146">
        <v>60000</v>
      </c>
      <c r="F31" s="212" t="s">
        <v>62</v>
      </c>
      <c r="G31" s="212"/>
      <c r="H31" s="212"/>
      <c r="I31" s="147" t="s">
        <v>60</v>
      </c>
      <c r="J31" s="148">
        <v>2240</v>
      </c>
      <c r="K31" s="149" t="s">
        <v>0</v>
      </c>
      <c r="L31" s="44"/>
    </row>
    <row r="32" spans="1:86" s="14" customFormat="1" ht="64.5" customHeight="1" thickBot="1" x14ac:dyDescent="0.6">
      <c r="A32" s="127"/>
      <c r="B32" s="128" t="s">
        <v>11</v>
      </c>
      <c r="C32" s="129"/>
      <c r="D32" s="130"/>
      <c r="E32" s="77">
        <f>E33</f>
        <v>-1580000</v>
      </c>
      <c r="F32" s="273"/>
      <c r="G32" s="274"/>
      <c r="H32" s="275"/>
      <c r="I32" s="131"/>
      <c r="J32" s="132"/>
      <c r="K32" s="133"/>
      <c r="L32" s="38"/>
      <c r="M32" s="11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</row>
    <row r="33" spans="1:86" s="14" customFormat="1" ht="68.400000000000006" customHeight="1" x14ac:dyDescent="0.55000000000000004">
      <c r="A33" s="189">
        <v>1</v>
      </c>
      <c r="B33" s="161" t="s">
        <v>24</v>
      </c>
      <c r="C33" s="190" t="s">
        <v>23</v>
      </c>
      <c r="D33" s="190">
        <v>9000</v>
      </c>
      <c r="E33" s="52">
        <v>-1580000</v>
      </c>
      <c r="F33" s="226" t="s">
        <v>25</v>
      </c>
      <c r="G33" s="226"/>
      <c r="H33" s="226"/>
      <c r="I33" s="191"/>
      <c r="J33" s="191"/>
      <c r="K33" s="192" t="s">
        <v>0</v>
      </c>
      <c r="L33" s="38"/>
      <c r="M33" s="11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 s="31" customFormat="1" ht="105.6" hidden="1" customHeight="1" thickBot="1" x14ac:dyDescent="0.35">
      <c r="A34" s="268" t="s">
        <v>30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70"/>
      <c r="L34" s="37"/>
    </row>
    <row r="35" spans="1:86" s="31" customFormat="1" ht="98.4" hidden="1" customHeight="1" thickBot="1" x14ac:dyDescent="0.35">
      <c r="A35" s="48">
        <v>1</v>
      </c>
      <c r="B35" s="160" t="s">
        <v>22</v>
      </c>
      <c r="C35" s="186"/>
      <c r="D35" s="186"/>
      <c r="E35" s="46">
        <v>628900</v>
      </c>
      <c r="F35" s="257"/>
      <c r="G35" s="257"/>
      <c r="H35" s="257"/>
      <c r="I35" s="179">
        <v>3718500</v>
      </c>
      <c r="J35" s="179">
        <v>2620</v>
      </c>
      <c r="K35" s="50" t="s">
        <v>0</v>
      </c>
      <c r="L35" s="44"/>
    </row>
    <row r="36" spans="1:86" s="31" customFormat="1" ht="111" thickBot="1" x14ac:dyDescent="0.35">
      <c r="A36" s="193">
        <v>2</v>
      </c>
      <c r="B36" s="194" t="s">
        <v>74</v>
      </c>
      <c r="C36" s="195"/>
      <c r="D36" s="195"/>
      <c r="E36" s="55">
        <v>95000</v>
      </c>
      <c r="F36" s="210" t="s">
        <v>75</v>
      </c>
      <c r="G36" s="210"/>
      <c r="H36" s="210"/>
      <c r="I36" s="196">
        <v>3719800</v>
      </c>
      <c r="J36" s="196">
        <v>3220</v>
      </c>
      <c r="K36" s="197" t="s">
        <v>0</v>
      </c>
      <c r="L36" s="44"/>
    </row>
    <row r="37" spans="1:86" ht="90.75" customHeight="1" thickBot="1" x14ac:dyDescent="0.45">
      <c r="B37" s="26"/>
      <c r="C37" s="224" t="s">
        <v>21</v>
      </c>
      <c r="D37" s="225"/>
      <c r="E37" s="202">
        <f>E38+E39+E40</f>
        <v>1615000</v>
      </c>
      <c r="F37" s="47"/>
      <c r="H37" s="8"/>
      <c r="I37" s="39"/>
      <c r="J37" s="39"/>
      <c r="K37" s="56"/>
      <c r="L37" s="39"/>
      <c r="M37" s="39"/>
      <c r="N37" s="39"/>
      <c r="O37" s="39"/>
      <c r="P37" s="28"/>
      <c r="Q37" s="8"/>
      <c r="R37" s="8"/>
    </row>
    <row r="38" spans="1:86" ht="94.2" customHeight="1" thickBot="1" x14ac:dyDescent="0.45">
      <c r="B38" s="26"/>
      <c r="C38" s="251" t="s">
        <v>29</v>
      </c>
      <c r="D38" s="252"/>
      <c r="E38" s="204">
        <f>E6+E9+E11</f>
        <v>1580000</v>
      </c>
      <c r="F38" s="29"/>
      <c r="G38" s="8"/>
      <c r="H38" s="211"/>
      <c r="I38" s="211"/>
      <c r="J38" s="211"/>
      <c r="K38" s="30"/>
      <c r="L38" s="30"/>
      <c r="M38" s="30"/>
      <c r="N38" s="30"/>
      <c r="O38" s="30"/>
      <c r="P38" s="30"/>
      <c r="Q38" s="8"/>
      <c r="R38" s="8"/>
    </row>
    <row r="39" spans="1:86" ht="79.2" customHeight="1" thickBot="1" x14ac:dyDescent="0.45">
      <c r="B39" s="26"/>
      <c r="C39" s="208" t="s">
        <v>51</v>
      </c>
      <c r="D39" s="209"/>
      <c r="E39" s="203">
        <f>E8+E10+E12</f>
        <v>0</v>
      </c>
      <c r="F39" s="29"/>
      <c r="H39" s="156" t="s">
        <v>76</v>
      </c>
      <c r="I39" s="156" t="s">
        <v>77</v>
      </c>
      <c r="J39" s="201" t="s">
        <v>78</v>
      </c>
      <c r="K39" s="156" t="s">
        <v>49</v>
      </c>
      <c r="L39" s="90"/>
      <c r="M39" s="30"/>
      <c r="N39" s="30"/>
      <c r="O39" s="30"/>
      <c r="P39" s="30"/>
      <c r="Q39" s="8"/>
      <c r="R39" s="8"/>
    </row>
    <row r="40" spans="1:86" ht="79.2" customHeight="1" thickBot="1" x14ac:dyDescent="0.45">
      <c r="B40" s="26"/>
      <c r="C40" s="208" t="s">
        <v>32</v>
      </c>
      <c r="D40" s="209"/>
      <c r="E40" s="113">
        <f>E7</f>
        <v>35000</v>
      </c>
      <c r="F40" s="29"/>
      <c r="H40" s="198">
        <f>E7+E36</f>
        <v>130000</v>
      </c>
      <c r="I40" s="199">
        <f>E39+E46</f>
        <v>0</v>
      </c>
      <c r="J40" s="198">
        <f>E6+E9+E11+E33</f>
        <v>0</v>
      </c>
      <c r="K40" s="200">
        <f>H40+I40</f>
        <v>130000</v>
      </c>
      <c r="L40" s="198" t="s">
        <v>0</v>
      </c>
      <c r="M40" s="30"/>
      <c r="N40" s="30"/>
      <c r="O40" s="30"/>
      <c r="P40" s="30"/>
      <c r="Q40" s="8"/>
      <c r="R40" s="8"/>
    </row>
    <row r="41" spans="1:86" ht="45.6" hidden="1" customHeight="1" x14ac:dyDescent="0.4">
      <c r="B41" s="26"/>
      <c r="C41" s="255" t="s">
        <v>17</v>
      </c>
      <c r="D41" s="256"/>
      <c r="E41" s="114">
        <f>E42</f>
        <v>30000</v>
      </c>
      <c r="F41" s="32"/>
      <c r="G41" s="30"/>
      <c r="H41" s="30"/>
      <c r="I41" s="30"/>
      <c r="J41" s="30"/>
      <c r="K41" s="41"/>
      <c r="L41" s="30"/>
      <c r="M41" s="30"/>
      <c r="N41" s="28"/>
    </row>
    <row r="42" spans="1:86" ht="63.75" hidden="1" customHeight="1" thickBot="1" x14ac:dyDescent="0.45">
      <c r="B42" s="26"/>
      <c r="C42" s="208" t="s">
        <v>29</v>
      </c>
      <c r="D42" s="247"/>
      <c r="E42" s="113">
        <f>E14</f>
        <v>30000</v>
      </c>
      <c r="F42" s="32"/>
      <c r="G42" s="30"/>
      <c r="H42" s="30"/>
      <c r="I42" s="30"/>
      <c r="J42" s="30"/>
      <c r="K42" s="41"/>
      <c r="L42" s="30"/>
      <c r="M42" s="30"/>
      <c r="N42" s="28"/>
    </row>
    <row r="43" spans="1:86" ht="84.6" hidden="1" customHeight="1" thickBot="1" x14ac:dyDescent="0.45">
      <c r="B43" s="21"/>
      <c r="C43" s="249" t="s">
        <v>12</v>
      </c>
      <c r="D43" s="250"/>
      <c r="E43" s="114">
        <f>E44</f>
        <v>0</v>
      </c>
      <c r="F43" s="17"/>
      <c r="G43" s="30"/>
      <c r="H43" s="30"/>
      <c r="I43" s="155" t="s">
        <v>33</v>
      </c>
      <c r="J43" s="116" t="s">
        <v>31</v>
      </c>
      <c r="K43" s="117" t="s">
        <v>32</v>
      </c>
      <c r="L43" s="154" t="s">
        <v>49</v>
      </c>
      <c r="M43" s="157"/>
      <c r="N43" s="18"/>
    </row>
    <row r="44" spans="1:86" ht="65.400000000000006" hidden="1" customHeight="1" thickBot="1" x14ac:dyDescent="0.45">
      <c r="B44" s="26"/>
      <c r="C44" s="208" t="s">
        <v>51</v>
      </c>
      <c r="D44" s="247"/>
      <c r="E44" s="113">
        <f>E16+E17+E18+E19+E20</f>
        <v>0</v>
      </c>
      <c r="F44" s="20"/>
      <c r="G44" s="30"/>
      <c r="H44" s="30"/>
      <c r="I44" s="156"/>
      <c r="J44" s="153"/>
      <c r="K44" s="151"/>
      <c r="L44" s="152">
        <f>I44+J44</f>
        <v>0</v>
      </c>
      <c r="M44" s="156" t="s">
        <v>0</v>
      </c>
    </row>
    <row r="45" spans="1:86" ht="47.4" customHeight="1" x14ac:dyDescent="0.4">
      <c r="B45" s="21"/>
      <c r="C45" s="249" t="s">
        <v>16</v>
      </c>
      <c r="D45" s="250"/>
      <c r="E45" s="114">
        <f>E46</f>
        <v>0</v>
      </c>
      <c r="G45" s="19"/>
      <c r="H45" s="150"/>
      <c r="I45" s="30"/>
      <c r="J45" s="17"/>
      <c r="K45" s="17"/>
      <c r="L45" s="30"/>
      <c r="M45" s="28"/>
      <c r="N45" s="18"/>
    </row>
    <row r="46" spans="1:86" ht="52.5" customHeight="1" x14ac:dyDescent="0.4">
      <c r="B46" s="26"/>
      <c r="C46" s="251" t="s">
        <v>31</v>
      </c>
      <c r="D46" s="252"/>
      <c r="E46" s="113">
        <f>E22+E23+E24+E25+E26+E27+E28+E30+E31</f>
        <v>0</v>
      </c>
      <c r="F46" s="19"/>
      <c r="G46" s="19"/>
      <c r="H46" s="22"/>
    </row>
    <row r="47" spans="1:86" ht="60.6" customHeight="1" x14ac:dyDescent="0.4">
      <c r="B47" s="26"/>
      <c r="C47" s="249" t="s">
        <v>13</v>
      </c>
      <c r="D47" s="250"/>
      <c r="E47" s="114">
        <f>E48+E49</f>
        <v>-1485000</v>
      </c>
      <c r="F47" s="19"/>
      <c r="G47" s="19"/>
      <c r="H47" s="22"/>
    </row>
    <row r="48" spans="1:86" ht="60.6" customHeight="1" x14ac:dyDescent="0.4">
      <c r="B48" s="26"/>
      <c r="C48" s="208" t="s">
        <v>29</v>
      </c>
      <c r="D48" s="247"/>
      <c r="E48" s="113">
        <f>E33</f>
        <v>-1580000</v>
      </c>
      <c r="F48" s="19"/>
      <c r="G48" s="24"/>
      <c r="H48" s="43"/>
    </row>
    <row r="49" spans="2:13" ht="60.6" customHeight="1" thickBot="1" x14ac:dyDescent="0.45">
      <c r="B49" s="26"/>
      <c r="C49" s="253" t="s">
        <v>32</v>
      </c>
      <c r="D49" s="254"/>
      <c r="E49" s="115">
        <f>E36</f>
        <v>95000</v>
      </c>
      <c r="F49" s="19"/>
      <c r="G49" s="24"/>
      <c r="H49" s="43"/>
    </row>
    <row r="50" spans="2:13" ht="67.5" customHeight="1" x14ac:dyDescent="0.4">
      <c r="B50" s="248" t="s">
        <v>19</v>
      </c>
      <c r="C50" s="248"/>
      <c r="D50" s="248"/>
      <c r="E50" s="42">
        <f>E37+E45+E47</f>
        <v>130000</v>
      </c>
      <c r="F50" s="22"/>
      <c r="G50" s="17"/>
      <c r="H50" s="17"/>
      <c r="M50" s="23"/>
    </row>
    <row r="51" spans="2:13" ht="36" customHeight="1" x14ac:dyDescent="0.4">
      <c r="B51" s="248" t="s">
        <v>20</v>
      </c>
      <c r="C51" s="248"/>
      <c r="D51" s="248"/>
      <c r="E51" s="42">
        <f>E38+E39+E40+E46+E48+E49</f>
        <v>130000</v>
      </c>
      <c r="F51" s="24"/>
      <c r="G51" s="17"/>
    </row>
    <row r="52" spans="2:13" x14ac:dyDescent="0.4">
      <c r="F52" s="17"/>
      <c r="G52" s="3"/>
    </row>
    <row r="53" spans="2:13" ht="39" customHeight="1" x14ac:dyDescent="0.4">
      <c r="F53" s="17"/>
    </row>
    <row r="54" spans="2:13" ht="48.75" customHeight="1" x14ac:dyDescent="0.4"/>
  </sheetData>
  <mergeCells count="57">
    <mergeCell ref="F17:H17"/>
    <mergeCell ref="F16:H16"/>
    <mergeCell ref="F18:H18"/>
    <mergeCell ref="F29:H29"/>
    <mergeCell ref="A34:K34"/>
    <mergeCell ref="F23:H23"/>
    <mergeCell ref="F19:H19"/>
    <mergeCell ref="F20:H20"/>
    <mergeCell ref="F33:H33"/>
    <mergeCell ref="F22:H22"/>
    <mergeCell ref="F24:H24"/>
    <mergeCell ref="F32:H32"/>
    <mergeCell ref="C42:D42"/>
    <mergeCell ref="C41:D41"/>
    <mergeCell ref="C38:D38"/>
    <mergeCell ref="F35:H35"/>
    <mergeCell ref="F21:H21"/>
    <mergeCell ref="F25:H25"/>
    <mergeCell ref="F26:H26"/>
    <mergeCell ref="F27:H27"/>
    <mergeCell ref="F30:H30"/>
    <mergeCell ref="C48:D48"/>
    <mergeCell ref="B51:D51"/>
    <mergeCell ref="C43:D43"/>
    <mergeCell ref="C44:D44"/>
    <mergeCell ref="B50:D50"/>
    <mergeCell ref="C45:D45"/>
    <mergeCell ref="C46:D46"/>
    <mergeCell ref="C47:D47"/>
    <mergeCell ref="C49:D49"/>
    <mergeCell ref="F6:H6"/>
    <mergeCell ref="B1:J1"/>
    <mergeCell ref="A2:K2"/>
    <mergeCell ref="A3:A4"/>
    <mergeCell ref="B3:B4"/>
    <mergeCell ref="C3:D3"/>
    <mergeCell ref="E3:E4"/>
    <mergeCell ref="I3:J3"/>
    <mergeCell ref="K3:K4"/>
    <mergeCell ref="F3:H4"/>
    <mergeCell ref="F5:H5"/>
    <mergeCell ref="F7:H7"/>
    <mergeCell ref="F10:H10"/>
    <mergeCell ref="F9:H9"/>
    <mergeCell ref="C39:D39"/>
    <mergeCell ref="C40:D40"/>
    <mergeCell ref="F36:H36"/>
    <mergeCell ref="H38:J38"/>
    <mergeCell ref="F28:H28"/>
    <mergeCell ref="F31:H31"/>
    <mergeCell ref="F8:H8"/>
    <mergeCell ref="F11:H11"/>
    <mergeCell ref="F13:H13"/>
    <mergeCell ref="F15:H15"/>
    <mergeCell ref="F12:H12"/>
    <mergeCell ref="F14:H14"/>
    <mergeCell ref="C37:D37"/>
  </mergeCells>
  <printOptions horizontalCentered="1"/>
  <pageMargins left="0" right="0" top="0.39370078740157483" bottom="0" header="0.39370078740157483" footer="0"/>
  <pageSetup paperSize="9" scale="27" fitToHeight="2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Перелік змін</vt:lpstr>
      <vt:lpstr>'Перелік змін'!Заголовки_для_друку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viktoria</cp:lastModifiedBy>
  <cp:lastPrinted>2026-05-20T07:11:04Z</cp:lastPrinted>
  <dcterms:created xsi:type="dcterms:W3CDTF">2020-01-31T11:58:12Z</dcterms:created>
  <dcterms:modified xsi:type="dcterms:W3CDTF">2026-05-20T07:11:37Z</dcterms:modified>
</cp:coreProperties>
</file>