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інансовий план 2027 рік\"/>
    </mc:Choice>
  </mc:AlternateContent>
  <bookViews>
    <workbookView xWindow="0" yWindow="0" windowWidth="22956" windowHeight="8280"/>
  </bookViews>
  <sheets>
    <sheet name="Лист1" sheetId="1" r:id="rId1"/>
  </sheets>
  <definedNames>
    <definedName name="_xlnm.Print_Area" localSheetId="0">Лист1!$A$1:$G$42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9" i="1" l="1"/>
  <c r="F19" i="1" l="1"/>
  <c r="F13" i="1" l="1"/>
  <c r="F29" i="1" l="1"/>
  <c r="E6" i="1"/>
  <c r="F6" i="1" s="1"/>
  <c r="F7" i="1" l="1"/>
  <c r="F18" i="1" l="1"/>
  <c r="F9" i="1" l="1"/>
  <c r="F16" i="1" l="1"/>
  <c r="F17" i="1"/>
  <c r="F10" i="1" l="1"/>
  <c r="F28" i="1"/>
  <c r="F30" i="1" s="1"/>
  <c r="F33" i="1"/>
  <c r="F12" i="1" l="1"/>
  <c r="F14" i="1" s="1"/>
  <c r="F24" i="1"/>
  <c r="F32" i="1"/>
  <c r="F34" i="1" s="1"/>
  <c r="F38" i="1" s="1"/>
  <c r="F36" i="1" l="1"/>
  <c r="F25" i="1"/>
  <c r="F40" i="1" l="1"/>
</calcChain>
</file>

<file path=xl/sharedStrings.xml><?xml version="1.0" encoding="utf-8"?>
<sst xmlns="http://schemas.openxmlformats.org/spreadsheetml/2006/main" count="60" uniqueCount="39">
  <si>
    <t>к-ть</t>
  </si>
  <si>
    <t>Ціна</t>
  </si>
  <si>
    <t>Сума</t>
  </si>
  <si>
    <t>Назва</t>
  </si>
  <si>
    <t>Витрати на зв'язок та інтернет</t>
  </si>
  <si>
    <t>Техобслуговування комп'ютерної техніки</t>
  </si>
  <si>
    <t>Інші адмінвитрати</t>
  </si>
  <si>
    <t>Послуги тендерного забезпечення</t>
  </si>
  <si>
    <t>РАЗОМ 2240</t>
  </si>
  <si>
    <t>Дератизація та дезінфекція (1раз в квартал)</t>
  </si>
  <si>
    <t>МБ</t>
  </si>
  <si>
    <t>Утилізація медвідходів</t>
  </si>
  <si>
    <t>Вивіз та утилізація відходів</t>
  </si>
  <si>
    <t xml:space="preserve">Головний бухгалтер </t>
  </si>
  <si>
    <t>Поточний ремонт та т/о транспортних засобів</t>
  </si>
  <si>
    <t>Страхування траспортних засобів</t>
  </si>
  <si>
    <t>НСЗУ</t>
  </si>
  <si>
    <t>КЕКВ 2240 "Оплата послуг (крім комунальних)"</t>
  </si>
  <si>
    <t>__________</t>
  </si>
  <si>
    <t>РОЗРАХУНОК № 3</t>
  </si>
  <si>
    <t>Витрати для підтримки об'єкта в робочому стані</t>
  </si>
  <si>
    <t>Витрати на обслуговування медичного обладнання та оргтехніки</t>
  </si>
  <si>
    <t>Програмне забезпечення</t>
  </si>
  <si>
    <t>Перезарядка вогнегасників</t>
  </si>
  <si>
    <t>Поточний ремонт приміщення амбулаторії</t>
  </si>
  <si>
    <t>Одиниця виміру</t>
  </si>
  <si>
    <t>міс</t>
  </si>
  <si>
    <t>шт</t>
  </si>
  <si>
    <t>квартал</t>
  </si>
  <si>
    <t>півріччя</t>
  </si>
  <si>
    <t>рік</t>
  </si>
  <si>
    <t>Ольга ЦИБУЛЬНЯК</t>
  </si>
  <si>
    <t xml:space="preserve"> ВИДАТКІВ ЗАГАЛЬНОГО ФОНДУ на 2026 рік</t>
  </si>
  <si>
    <t>Цілодобове спостереження за системою пожежної сигналізації (1 заклад = 300,00/міс)</t>
  </si>
  <si>
    <t>Технічне обслуговування системи пожежної сигналізації та оповіщення людей про пожежу (1 заклад = 900,00/міс)</t>
  </si>
  <si>
    <t>Послуги Інтернет (заклад КНП - 720,00 міс, орендоване приміщення - 468,00 міс)</t>
  </si>
  <si>
    <t>Оренда нежитлового приміщення</t>
  </si>
  <si>
    <t>Заправка катриджів</t>
  </si>
  <si>
    <t>Супровід мед.програми Хелсі (2 лікар=780,0/міс)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</si>
</sst>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" fillId="0" borderId="0" xfId="0" applyFont="1" applyAlignment="1"/>
    <xf numFmtId="4" fontId="0" fillId="0" borderId="0" xfId="0" applyNumberForma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3" fillId="0" borderId="1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1" fillId="0" borderId="0" xfId="0" applyFont="1"/>
    <xf numFmtId="1" fontId="4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10" zoomScaleNormal="100" zoomScaleSheetLayoutView="100" workbookViewId="0">
      <selection activeCell="E33" sqref="E33"/>
    </sheetView>
  </sheetViews>
  <sheetFormatPr defaultRowHeight="14.4" x14ac:dyDescent="0.3"/>
  <cols>
    <col min="1" max="1" width="4.88671875" customWidth="1"/>
    <col min="2" max="2" width="58.5546875" customWidth="1"/>
    <col min="3" max="4" width="12.88671875" style="24" customWidth="1"/>
    <col min="5" max="5" width="10" style="24" bestFit="1" customWidth="1"/>
    <col min="6" max="6" width="14" style="24" customWidth="1"/>
    <col min="8" max="8" width="10.88671875" customWidth="1"/>
    <col min="9" max="10" width="10" bestFit="1" customWidth="1"/>
  </cols>
  <sheetData>
    <row r="1" spans="1:9" s="4" customFormat="1" ht="15" customHeight="1" x14ac:dyDescent="0.3">
      <c r="A1" s="7"/>
      <c r="B1" s="39" t="s">
        <v>19</v>
      </c>
      <c r="C1" s="39"/>
      <c r="D1" s="39"/>
      <c r="E1" s="39"/>
      <c r="F1" s="39"/>
      <c r="G1" s="7"/>
    </row>
    <row r="2" spans="1:9" s="4" customFormat="1" x14ac:dyDescent="0.3">
      <c r="A2" s="7"/>
      <c r="B2" s="39" t="s">
        <v>32</v>
      </c>
      <c r="C2" s="39"/>
      <c r="D2" s="39"/>
      <c r="E2" s="39"/>
      <c r="F2" s="39"/>
      <c r="G2" s="7"/>
    </row>
    <row r="3" spans="1:9" s="4" customFormat="1" ht="16.5" customHeight="1" x14ac:dyDescent="0.3">
      <c r="A3" s="8"/>
      <c r="B3" s="39" t="s">
        <v>17</v>
      </c>
      <c r="C3" s="39"/>
      <c r="D3" s="39"/>
      <c r="E3" s="39"/>
      <c r="F3" s="39"/>
      <c r="G3" s="7"/>
    </row>
    <row r="4" spans="1:9" ht="32.25" customHeight="1" x14ac:dyDescent="0.3">
      <c r="A4" s="11"/>
      <c r="B4" s="12" t="s">
        <v>3</v>
      </c>
      <c r="C4" s="20" t="s">
        <v>0</v>
      </c>
      <c r="D4" s="35" t="s">
        <v>25</v>
      </c>
      <c r="E4" s="20" t="s">
        <v>1</v>
      </c>
      <c r="F4" s="20" t="s">
        <v>2</v>
      </c>
      <c r="G4" s="9"/>
    </row>
    <row r="5" spans="1:9" ht="16.5" customHeight="1" x14ac:dyDescent="0.3">
      <c r="A5" s="11"/>
      <c r="B5" s="33" t="s">
        <v>4</v>
      </c>
      <c r="C5" s="20"/>
      <c r="D5" s="20"/>
      <c r="E5" s="20"/>
      <c r="F5" s="20"/>
      <c r="G5" s="10"/>
      <c r="H5" s="5"/>
      <c r="I5" s="5"/>
    </row>
    <row r="6" spans="1:9" ht="28.2" x14ac:dyDescent="0.3">
      <c r="A6" s="11">
        <v>1</v>
      </c>
      <c r="B6" s="13" t="s">
        <v>35</v>
      </c>
      <c r="C6" s="21">
        <v>12</v>
      </c>
      <c r="D6" s="21" t="s">
        <v>26</v>
      </c>
      <c r="E6" s="25">
        <f>720+468</f>
        <v>1188</v>
      </c>
      <c r="F6" s="37">
        <f>E6*12</f>
        <v>14256</v>
      </c>
      <c r="G6" s="9" t="s">
        <v>10</v>
      </c>
    </row>
    <row r="7" spans="1:9" x14ac:dyDescent="0.3">
      <c r="A7" s="11"/>
      <c r="B7" s="11"/>
      <c r="C7" s="21"/>
      <c r="D7" s="21"/>
      <c r="E7" s="25"/>
      <c r="F7" s="28">
        <f>F6</f>
        <v>14256</v>
      </c>
      <c r="G7" s="9"/>
    </row>
    <row r="8" spans="1:9" s="30" customFormat="1" x14ac:dyDescent="0.3">
      <c r="A8" s="12"/>
      <c r="B8" s="12" t="s">
        <v>22</v>
      </c>
      <c r="C8" s="31"/>
      <c r="D8" s="31"/>
      <c r="E8" s="28"/>
      <c r="F8" s="28"/>
      <c r="G8" s="16"/>
    </row>
    <row r="9" spans="1:9" x14ac:dyDescent="0.3">
      <c r="A9" s="11">
        <v>1</v>
      </c>
      <c r="B9" s="13" t="s">
        <v>38</v>
      </c>
      <c r="C9" s="21">
        <v>12</v>
      </c>
      <c r="D9" s="21" t="s">
        <v>26</v>
      </c>
      <c r="E9" s="25">
        <v>1560</v>
      </c>
      <c r="F9" s="25">
        <f>C9*E9</f>
        <v>18720</v>
      </c>
      <c r="G9" s="9" t="s">
        <v>16</v>
      </c>
    </row>
    <row r="10" spans="1:9" x14ac:dyDescent="0.3">
      <c r="A10" s="11"/>
      <c r="B10" s="11"/>
      <c r="C10" s="22"/>
      <c r="D10" s="22"/>
      <c r="E10" s="25"/>
      <c r="F10" s="28">
        <f>SUM(F9:F9)</f>
        <v>18720</v>
      </c>
      <c r="G10" s="9"/>
    </row>
    <row r="11" spans="1:9" x14ac:dyDescent="0.3">
      <c r="A11" s="11"/>
      <c r="B11" s="12" t="s">
        <v>21</v>
      </c>
      <c r="C11" s="22"/>
      <c r="D11" s="22"/>
      <c r="E11" s="25"/>
      <c r="F11" s="25"/>
      <c r="G11" s="9"/>
      <c r="I11" s="6"/>
    </row>
    <row r="12" spans="1:9" x14ac:dyDescent="0.3">
      <c r="A12" s="11">
        <v>1</v>
      </c>
      <c r="B12" s="11" t="s">
        <v>5</v>
      </c>
      <c r="C12" s="21">
        <v>4</v>
      </c>
      <c r="D12" s="21" t="s">
        <v>28</v>
      </c>
      <c r="E12" s="25">
        <v>2400</v>
      </c>
      <c r="F12" s="25">
        <f t="shared" ref="F12:F13" si="0">C12*E12</f>
        <v>9600</v>
      </c>
      <c r="G12" s="9" t="s">
        <v>10</v>
      </c>
      <c r="H12" s="6"/>
    </row>
    <row r="13" spans="1:9" x14ac:dyDescent="0.3">
      <c r="A13" s="11">
        <v>2</v>
      </c>
      <c r="B13" s="11" t="s">
        <v>37</v>
      </c>
      <c r="C13" s="22">
        <v>8</v>
      </c>
      <c r="D13" s="22" t="s">
        <v>27</v>
      </c>
      <c r="E13" s="25">
        <v>581</v>
      </c>
      <c r="F13" s="25">
        <f t="shared" si="0"/>
        <v>4648</v>
      </c>
      <c r="G13" s="9" t="s">
        <v>16</v>
      </c>
    </row>
    <row r="14" spans="1:9" x14ac:dyDescent="0.3">
      <c r="A14" s="11"/>
      <c r="B14" s="11"/>
      <c r="C14" s="22"/>
      <c r="D14" s="22"/>
      <c r="E14" s="25"/>
      <c r="F14" s="28">
        <f>F12+F13</f>
        <v>14248</v>
      </c>
      <c r="G14" s="9"/>
    </row>
    <row r="15" spans="1:9" x14ac:dyDescent="0.3">
      <c r="A15" s="11"/>
      <c r="B15" s="12" t="s">
        <v>20</v>
      </c>
      <c r="C15" s="22"/>
      <c r="D15" s="22"/>
      <c r="E15" s="25"/>
      <c r="F15" s="25"/>
      <c r="G15" s="9"/>
    </row>
    <row r="16" spans="1:9" ht="30" customHeight="1" x14ac:dyDescent="0.3">
      <c r="A16" s="14">
        <v>1</v>
      </c>
      <c r="B16" s="36" t="s">
        <v>33</v>
      </c>
      <c r="C16" s="32">
        <v>12</v>
      </c>
      <c r="D16" s="32" t="s">
        <v>26</v>
      </c>
      <c r="E16" s="25">
        <v>300</v>
      </c>
      <c r="F16" s="25">
        <f t="shared" ref="F16:F18" si="1">C16*E16</f>
        <v>3600</v>
      </c>
      <c r="G16" s="9" t="s">
        <v>10</v>
      </c>
    </row>
    <row r="17" spans="1:10" ht="30" customHeight="1" x14ac:dyDescent="0.3">
      <c r="A17" s="14">
        <v>2</v>
      </c>
      <c r="B17" s="36" t="s">
        <v>34</v>
      </c>
      <c r="C17" s="32">
        <v>12</v>
      </c>
      <c r="D17" s="32" t="s">
        <v>26</v>
      </c>
      <c r="E17" s="25">
        <v>900</v>
      </c>
      <c r="F17" s="25">
        <f t="shared" si="1"/>
        <v>10800</v>
      </c>
      <c r="G17" s="9" t="s">
        <v>10</v>
      </c>
    </row>
    <row r="18" spans="1:10" x14ac:dyDescent="0.3">
      <c r="A18" s="14">
        <v>3</v>
      </c>
      <c r="B18" s="13" t="s">
        <v>23</v>
      </c>
      <c r="C18" s="22">
        <v>17</v>
      </c>
      <c r="D18" s="22" t="s">
        <v>27</v>
      </c>
      <c r="E18" s="25">
        <v>180</v>
      </c>
      <c r="F18" s="25">
        <f t="shared" si="1"/>
        <v>3060</v>
      </c>
      <c r="G18" s="9" t="s">
        <v>10</v>
      </c>
      <c r="J18" s="6"/>
    </row>
    <row r="19" spans="1:10" x14ac:dyDescent="0.3">
      <c r="A19" s="11"/>
      <c r="B19" s="11"/>
      <c r="C19" s="22"/>
      <c r="D19" s="22"/>
      <c r="E19" s="25"/>
      <c r="F19" s="28">
        <f>F16+F17+F18</f>
        <v>17460</v>
      </c>
      <c r="G19" s="9"/>
    </row>
    <row r="20" spans="1:10" hidden="1" x14ac:dyDescent="0.3">
      <c r="A20" s="11"/>
      <c r="B20" s="12" t="s">
        <v>24</v>
      </c>
      <c r="C20" s="22"/>
      <c r="D20" s="22"/>
      <c r="E20" s="25"/>
      <c r="F20" s="28">
        <v>0</v>
      </c>
      <c r="G20" s="9" t="s">
        <v>10</v>
      </c>
    </row>
    <row r="21" spans="1:10" x14ac:dyDescent="0.3">
      <c r="A21" s="11"/>
      <c r="B21" s="12"/>
      <c r="C21" s="22"/>
      <c r="D21" s="22"/>
      <c r="E21" s="25"/>
      <c r="F21" s="28"/>
      <c r="G21" s="9"/>
    </row>
    <row r="22" spans="1:10" ht="15.6" x14ac:dyDescent="0.3">
      <c r="A22" s="11"/>
      <c r="B22" s="12" t="s">
        <v>14</v>
      </c>
      <c r="C22" s="22"/>
      <c r="D22" s="22"/>
      <c r="E22" s="25"/>
      <c r="F22" s="28">
        <v>5000</v>
      </c>
      <c r="G22" s="9" t="s">
        <v>10</v>
      </c>
      <c r="I22" s="1"/>
    </row>
    <row r="23" spans="1:10" ht="15.6" x14ac:dyDescent="0.3">
      <c r="A23" s="11"/>
      <c r="B23" s="12"/>
      <c r="C23" s="22"/>
      <c r="D23" s="22"/>
      <c r="E23" s="25"/>
      <c r="F23" s="28"/>
      <c r="G23" s="9"/>
      <c r="I23" s="1"/>
    </row>
    <row r="24" spans="1:10" x14ac:dyDescent="0.3">
      <c r="A24" s="11"/>
      <c r="B24" s="12" t="s">
        <v>15</v>
      </c>
      <c r="C24" s="22">
        <v>2</v>
      </c>
      <c r="D24" s="22" t="s">
        <v>27</v>
      </c>
      <c r="E24" s="25">
        <v>2700</v>
      </c>
      <c r="F24" s="28">
        <f>C24*E24</f>
        <v>5400</v>
      </c>
      <c r="G24" s="9" t="s">
        <v>10</v>
      </c>
    </row>
    <row r="25" spans="1:10" hidden="1" x14ac:dyDescent="0.3">
      <c r="A25" s="11"/>
      <c r="B25" s="12"/>
      <c r="C25" s="22">
        <v>15</v>
      </c>
      <c r="D25" s="22"/>
      <c r="E25" s="25"/>
      <c r="F25" s="28">
        <f>SUM(F22:F24)</f>
        <v>10400</v>
      </c>
      <c r="G25" s="9"/>
    </row>
    <row r="26" spans="1:10" x14ac:dyDescent="0.3">
      <c r="A26" s="2"/>
      <c r="B26" s="3"/>
      <c r="C26" s="23"/>
      <c r="D26" s="23"/>
      <c r="E26" s="26"/>
      <c r="F26" s="28"/>
    </row>
    <row r="27" spans="1:10" x14ac:dyDescent="0.3">
      <c r="A27" s="11"/>
      <c r="B27" s="12" t="s">
        <v>6</v>
      </c>
      <c r="C27" s="22"/>
      <c r="D27" s="22"/>
      <c r="E27" s="25"/>
      <c r="F27" s="25"/>
      <c r="G27" s="9"/>
      <c r="J27" s="6"/>
    </row>
    <row r="28" spans="1:10" x14ac:dyDescent="0.3">
      <c r="A28" s="11">
        <v>1</v>
      </c>
      <c r="B28" s="11" t="s">
        <v>7</v>
      </c>
      <c r="C28" s="22">
        <v>1</v>
      </c>
      <c r="D28" s="22" t="s">
        <v>29</v>
      </c>
      <c r="E28" s="25">
        <v>6000</v>
      </c>
      <c r="F28" s="25">
        <f>E28*C28</f>
        <v>6000</v>
      </c>
      <c r="G28" s="9" t="s">
        <v>10</v>
      </c>
    </row>
    <row r="29" spans="1:10" x14ac:dyDescent="0.3">
      <c r="A29" s="11">
        <v>2</v>
      </c>
      <c r="B29" s="11" t="s">
        <v>36</v>
      </c>
      <c r="C29" s="22">
        <v>12</v>
      </c>
      <c r="D29" s="22" t="s">
        <v>26</v>
      </c>
      <c r="E29" s="25">
        <v>2250</v>
      </c>
      <c r="F29" s="25">
        <f>E29*C29</f>
        <v>27000</v>
      </c>
      <c r="G29" s="9" t="s">
        <v>10</v>
      </c>
    </row>
    <row r="30" spans="1:10" x14ac:dyDescent="0.3">
      <c r="A30" s="11"/>
      <c r="B30" s="11"/>
      <c r="C30" s="22"/>
      <c r="D30" s="22"/>
      <c r="E30" s="25"/>
      <c r="F30" s="28">
        <f>F28+F29</f>
        <v>33000</v>
      </c>
      <c r="G30" s="9"/>
    </row>
    <row r="31" spans="1:10" x14ac:dyDescent="0.3">
      <c r="A31" s="11"/>
      <c r="B31" s="12" t="s">
        <v>12</v>
      </c>
      <c r="C31" s="22"/>
      <c r="D31" s="22"/>
      <c r="E31" s="25"/>
      <c r="F31" s="28"/>
      <c r="G31" s="9"/>
    </row>
    <row r="32" spans="1:10" x14ac:dyDescent="0.3">
      <c r="A32" s="11">
        <v>1</v>
      </c>
      <c r="B32" s="11" t="s">
        <v>9</v>
      </c>
      <c r="C32" s="22">
        <v>4</v>
      </c>
      <c r="D32" s="22" t="s">
        <v>28</v>
      </c>
      <c r="E32" s="25">
        <v>1350</v>
      </c>
      <c r="F32" s="25">
        <f>C32*E32</f>
        <v>5400</v>
      </c>
      <c r="G32" s="9" t="s">
        <v>10</v>
      </c>
    </row>
    <row r="33" spans="1:9" x14ac:dyDescent="0.3">
      <c r="A33" s="11">
        <v>2</v>
      </c>
      <c r="B33" s="15" t="s">
        <v>11</v>
      </c>
      <c r="C33" s="22">
        <v>2</v>
      </c>
      <c r="D33" s="22" t="s">
        <v>30</v>
      </c>
      <c r="E33" s="25">
        <v>1500</v>
      </c>
      <c r="F33" s="25">
        <f>E33*C33</f>
        <v>3000</v>
      </c>
      <c r="G33" s="9" t="s">
        <v>10</v>
      </c>
      <c r="I33" s="6"/>
    </row>
    <row r="34" spans="1:9" x14ac:dyDescent="0.3">
      <c r="A34" s="11"/>
      <c r="B34" s="11"/>
      <c r="C34" s="22"/>
      <c r="D34" s="22"/>
      <c r="E34" s="25"/>
      <c r="F34" s="28">
        <f>F32+F33</f>
        <v>8400</v>
      </c>
      <c r="G34" s="9"/>
      <c r="I34" s="6"/>
    </row>
    <row r="35" spans="1:9" x14ac:dyDescent="0.3">
      <c r="A35" s="9"/>
      <c r="B35" s="9"/>
      <c r="C35" s="19"/>
      <c r="D35" s="19"/>
      <c r="E35" s="27"/>
      <c r="F35" s="27"/>
      <c r="G35" s="9"/>
      <c r="I35" s="6"/>
    </row>
    <row r="36" spans="1:9" x14ac:dyDescent="0.3">
      <c r="A36" s="9"/>
      <c r="B36" s="16" t="s">
        <v>8</v>
      </c>
      <c r="C36" s="19"/>
      <c r="D36" s="19"/>
      <c r="E36" s="27"/>
      <c r="F36" s="29">
        <f>F7+F10+F14+F19+F22+F24+F30+F34</f>
        <v>116484</v>
      </c>
      <c r="G36" s="9"/>
      <c r="I36" s="6"/>
    </row>
    <row r="37" spans="1:9" x14ac:dyDescent="0.3">
      <c r="A37" s="9"/>
      <c r="B37" s="9"/>
      <c r="C37" s="19"/>
      <c r="D37" s="19"/>
      <c r="E37" s="27"/>
      <c r="F37" s="27"/>
      <c r="G37" s="9"/>
      <c r="I37" s="6"/>
    </row>
    <row r="38" spans="1:9" x14ac:dyDescent="0.3">
      <c r="A38" s="9"/>
      <c r="B38" s="9"/>
      <c r="C38" s="19"/>
      <c r="D38" s="19"/>
      <c r="E38" s="27" t="s">
        <v>10</v>
      </c>
      <c r="F38" s="27">
        <f>F34+F30+F24+F22+F19+F12+F7</f>
        <v>93116</v>
      </c>
      <c r="G38" s="9"/>
      <c r="I38" s="6"/>
    </row>
    <row r="39" spans="1:9" x14ac:dyDescent="0.3">
      <c r="A39" s="9"/>
      <c r="B39" s="9"/>
      <c r="C39" s="19"/>
      <c r="D39" s="19"/>
      <c r="E39" s="27" t="s">
        <v>16</v>
      </c>
      <c r="F39" s="27">
        <f>F9+F13</f>
        <v>23368</v>
      </c>
      <c r="G39" s="9"/>
      <c r="I39" s="6"/>
    </row>
    <row r="40" spans="1:9" x14ac:dyDescent="0.3">
      <c r="A40" s="9"/>
      <c r="B40" s="9"/>
      <c r="C40" s="19"/>
      <c r="D40" s="19"/>
      <c r="E40" s="27"/>
      <c r="F40" s="29">
        <f>F38+F39</f>
        <v>116484</v>
      </c>
      <c r="G40" s="9"/>
      <c r="I40" s="6"/>
    </row>
    <row r="41" spans="1:9" x14ac:dyDescent="0.3">
      <c r="A41" s="9"/>
      <c r="B41" s="9"/>
      <c r="C41" s="19"/>
      <c r="D41" s="19"/>
      <c r="E41" s="19"/>
      <c r="F41" s="19"/>
      <c r="G41" s="9"/>
    </row>
    <row r="42" spans="1:9" ht="17.399999999999999" x14ac:dyDescent="0.3">
      <c r="A42" s="9"/>
      <c r="B42" s="17" t="s">
        <v>13</v>
      </c>
      <c r="C42" s="18" t="s">
        <v>18</v>
      </c>
      <c r="D42" s="34"/>
      <c r="E42" s="38" t="s">
        <v>31</v>
      </c>
      <c r="F42" s="38"/>
      <c r="G42" s="38"/>
    </row>
  </sheetData>
  <mergeCells count="4">
    <mergeCell ref="E42:G42"/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Flower</dc:creator>
  <cp:lastModifiedBy>User</cp:lastModifiedBy>
  <cp:lastPrinted>2026-06-26T08:46:38Z</cp:lastPrinted>
  <dcterms:created xsi:type="dcterms:W3CDTF">2019-09-03T11:06:11Z</dcterms:created>
  <dcterms:modified xsi:type="dcterms:W3CDTF">2026-06-26T08:46:40Z</dcterms:modified>
</cp:coreProperties>
</file>