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0" yWindow="0" windowWidth="23040" windowHeight="11268"/>
  </bookViews>
  <sheets>
    <sheet name="2026" sheetId="1" r:id="rId1"/>
  </sheets>
  <calcPr calcId="162913"/>
</workbook>
</file>

<file path=xl/calcChain.xml><?xml version="1.0" encoding="utf-8"?>
<calcChain xmlns="http://schemas.openxmlformats.org/spreadsheetml/2006/main">
  <c r="C21" i="1" l="1"/>
  <c r="M21" i="1"/>
  <c r="E20" i="1" l="1"/>
  <c r="F17" i="1" l="1"/>
  <c r="F16" i="1"/>
  <c r="J16" i="1" s="1"/>
  <c r="H16" i="1"/>
  <c r="M16" i="1" l="1"/>
  <c r="H17" i="1"/>
  <c r="J17" i="1"/>
  <c r="M17" i="1" l="1"/>
  <c r="F20" i="1" l="1"/>
  <c r="F19" i="1"/>
  <c r="J20" i="1" l="1"/>
  <c r="H20" i="1"/>
  <c r="K20" i="1" s="1"/>
  <c r="J19" i="1"/>
  <c r="H19" i="1"/>
  <c r="M20" i="1" l="1"/>
  <c r="M19" i="1"/>
  <c r="F32" i="1"/>
  <c r="J32" i="1" s="1"/>
  <c r="H32" i="1" l="1"/>
  <c r="K32" i="1"/>
  <c r="C34" i="1"/>
  <c r="M32" i="1" l="1"/>
  <c r="L34" i="1" l="1"/>
  <c r="F30" i="1"/>
  <c r="H30" i="1" l="1"/>
  <c r="J30" i="1"/>
  <c r="F31" i="1"/>
  <c r="F27" i="1"/>
  <c r="F26" i="1"/>
  <c r="M26" i="1" s="1"/>
  <c r="F25" i="1"/>
  <c r="M25" i="1" s="1"/>
  <c r="F24" i="1"/>
  <c r="M24" i="1" s="1"/>
  <c r="F23" i="1"/>
  <c r="M23" i="1" s="1"/>
  <c r="F18" i="1"/>
  <c r="F15" i="1"/>
  <c r="C28" i="1"/>
  <c r="L28" i="1"/>
  <c r="K28" i="1"/>
  <c r="J28" i="1"/>
  <c r="H28" i="1"/>
  <c r="F21" i="1" l="1"/>
  <c r="L21" i="1"/>
  <c r="L35" i="1" s="1"/>
  <c r="J31" i="1"/>
  <c r="K31" i="1"/>
  <c r="K34" i="1" s="1"/>
  <c r="M30" i="1"/>
  <c r="J15" i="1"/>
  <c r="H15" i="1"/>
  <c r="H31" i="1"/>
  <c r="H18" i="1"/>
  <c r="J18" i="1"/>
  <c r="F28" i="1"/>
  <c r="M27" i="1"/>
  <c r="M28" i="1" s="1"/>
  <c r="J21" i="1" l="1"/>
  <c r="K21" i="1"/>
  <c r="M15" i="1"/>
  <c r="M31" i="1"/>
  <c r="H21" i="1"/>
  <c r="F33" i="1"/>
  <c r="M18" i="1" l="1"/>
  <c r="K35" i="1"/>
  <c r="F34" i="1"/>
  <c r="F35" i="1" s="1"/>
  <c r="J33" i="1"/>
  <c r="H33" i="1"/>
  <c r="H34" i="1" s="1"/>
  <c r="H35" i="1" s="1"/>
  <c r="C35" i="1"/>
  <c r="J34" i="1" l="1"/>
  <c r="J35" i="1" s="1"/>
  <c r="M33" i="1"/>
  <c r="M34" i="1" s="1"/>
  <c r="M35" i="1" s="1"/>
</calcChain>
</file>

<file path=xl/sharedStrings.xml><?xml version="1.0" encoding="utf-8"?>
<sst xmlns="http://schemas.openxmlformats.org/spreadsheetml/2006/main" count="66" uniqueCount="54">
  <si>
    <t>ШТАТНИЙ РОЗПИС</t>
  </si>
  <si>
    <t>№</t>
  </si>
  <si>
    <t>Надбавки</t>
  </si>
  <si>
    <t xml:space="preserve">за престижність праці </t>
  </si>
  <si>
    <t>Адмінперсонал</t>
  </si>
  <si>
    <t>Директор</t>
  </si>
  <si>
    <t>Вчителі</t>
  </si>
  <si>
    <t>__________________________</t>
  </si>
  <si>
    <t>М.П.</t>
  </si>
  <si>
    <t>Головний бухгалтер</t>
  </si>
  <si>
    <t>інші доплати</t>
  </si>
  <si>
    <t>ЗАТВЕРДЖУЮ :</t>
  </si>
  <si>
    <t>Начальник Відділу освіти , молоді та спорту Миколаївської сільської ради Сумського району Сумської області</t>
  </si>
  <si>
    <t>Миколаївської сільської ради Сумського району Сумської області</t>
  </si>
  <si>
    <t>Доплати</t>
  </si>
  <si>
    <t>ВСЬОГО:</t>
  </si>
  <si>
    <t>РАЗОМ вчителі:</t>
  </si>
  <si>
    <t xml:space="preserve"> за вислугу років</t>
  </si>
  <si>
    <t>старший вчитель</t>
  </si>
  <si>
    <t>Антоніна ВОДА</t>
  </si>
  <si>
    <t>Надія ОДІНЦОВА</t>
  </si>
  <si>
    <t>Назва структурного підрозділу та посад</t>
  </si>
  <si>
    <t>Фонд заробітної плати на місяць (грн)</t>
  </si>
  <si>
    <t>Практичний психолог</t>
  </si>
  <si>
    <t>вчитель вищ.кат.</t>
  </si>
  <si>
    <t>вчитель І кат.</t>
  </si>
  <si>
    <t>вчитель ІІ кат.</t>
  </si>
  <si>
    <t>вчитель без кат.</t>
  </si>
  <si>
    <t>Дошкільний підрозділ</t>
  </si>
  <si>
    <t>Музичний керівник без кат.</t>
  </si>
  <si>
    <t>х</t>
  </si>
  <si>
    <t>%</t>
  </si>
  <si>
    <t>Кількість штатних одиниць</t>
  </si>
  <si>
    <t xml:space="preserve">Розряд </t>
  </si>
  <si>
    <t>Посадовий оклад</t>
  </si>
  <si>
    <t>Місячний фонд за посадовим окладом</t>
  </si>
  <si>
    <t>РАЗОМ :</t>
  </si>
  <si>
    <t xml:space="preserve">Вихователь без кат. </t>
  </si>
  <si>
    <t>Асистент вихователя</t>
  </si>
  <si>
    <t>Вихователь без категорії</t>
  </si>
  <si>
    <t>Сестра медична старша</t>
  </si>
  <si>
    <t>до мінімальної заробітної плати</t>
  </si>
  <si>
    <t>Учитель-логопед</t>
  </si>
  <si>
    <t>ПОГОДЖЕНО:</t>
  </si>
  <si>
    <t xml:space="preserve">  ____________________Наталія МАКШЕЄВА</t>
  </si>
  <si>
    <t xml:space="preserve">  ___________________________Тетяна РИБАЛКА</t>
  </si>
  <si>
    <t>"______"______________2026 року</t>
  </si>
  <si>
    <t>"______"_____________________2026 року</t>
  </si>
  <si>
    <t>з 01 вересня 2026 року</t>
  </si>
  <si>
    <t>Учитель англійської мови</t>
  </si>
  <si>
    <t>Штат в кількості 7,83 штатних одиниць з місячним фондом</t>
  </si>
  <si>
    <r>
      <t>заробітної плати</t>
    </r>
    <r>
      <rPr>
        <b/>
        <sz val="10"/>
        <rFont val="Times New Roman"/>
        <family val="1"/>
        <charset val="204"/>
      </rPr>
      <t xml:space="preserve"> Вісімдесят дві тисячі сто двадцять дев'ять гривень 68 копійок</t>
    </r>
  </si>
  <si>
    <t>Северинівський заклад дошкільної освіти "ВЕСЕЛКА"</t>
  </si>
  <si>
    <t>Директор Северинівського закладу дошкільної освіти "ВЕСЕЛКА" Миколаївської сільської ради Сумського району Сумської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</si>
</sst>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Border="1"/>
    <xf numFmtId="1" fontId="0" fillId="0" borderId="0" xfId="0" applyNumberFormat="1"/>
    <xf numFmtId="2" fontId="0" fillId="0" borderId="0" xfId="0" applyNumberFormat="1"/>
    <xf numFmtId="0" fontId="5" fillId="0" borderId="0" xfId="0" applyFont="1"/>
    <xf numFmtId="0" fontId="5" fillId="0" borderId="0" xfId="0" applyFont="1" applyAlignment="1"/>
    <xf numFmtId="0" fontId="8" fillId="0" borderId="0" xfId="0" applyFont="1"/>
    <xf numFmtId="2" fontId="2" fillId="5" borderId="0" xfId="0" applyNumberFormat="1" applyFont="1" applyFill="1" applyBorder="1"/>
    <xf numFmtId="2" fontId="1" fillId="5" borderId="0" xfId="0" applyNumberFormat="1" applyFont="1" applyFill="1" applyBorder="1"/>
    <xf numFmtId="0" fontId="0" fillId="5" borderId="0" xfId="0" applyFill="1"/>
    <xf numFmtId="0" fontId="0" fillId="0" borderId="0" xfId="0" applyBorder="1"/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6" xfId="0" applyFont="1" applyBorder="1"/>
    <xf numFmtId="2" fontId="12" fillId="0" borderId="6" xfId="0" applyNumberFormat="1" applyFont="1" applyFill="1" applyBorder="1"/>
    <xf numFmtId="2" fontId="12" fillId="0" borderId="6" xfId="0" applyNumberFormat="1" applyFont="1" applyBorder="1"/>
    <xf numFmtId="2" fontId="10" fillId="2" borderId="6" xfId="0" applyNumberFormat="1" applyFont="1" applyFill="1" applyBorder="1"/>
    <xf numFmtId="0" fontId="10" fillId="3" borderId="2" xfId="0" applyFont="1" applyFill="1" applyBorder="1" applyAlignment="1"/>
    <xf numFmtId="0" fontId="10" fillId="3" borderId="3" xfId="0" applyFont="1" applyFill="1" applyBorder="1" applyAlignment="1"/>
    <xf numFmtId="0" fontId="10" fillId="3" borderId="4" xfId="0" applyFont="1" applyFill="1" applyBorder="1" applyAlignment="1"/>
    <xf numFmtId="0" fontId="11" fillId="0" borderId="6" xfId="0" applyFont="1" applyBorder="1" applyAlignment="1"/>
    <xf numFmtId="2" fontId="11" fillId="0" borderId="6" xfId="0" applyNumberFormat="1" applyFont="1" applyBorder="1" applyAlignment="1"/>
    <xf numFmtId="2" fontId="12" fillId="3" borderId="6" xfId="0" applyNumberFormat="1" applyFont="1" applyFill="1" applyBorder="1"/>
    <xf numFmtId="0" fontId="12" fillId="3" borderId="6" xfId="0" applyFont="1" applyFill="1" applyBorder="1"/>
    <xf numFmtId="2" fontId="14" fillId="2" borderId="6" xfId="0" applyNumberFormat="1" applyFont="1" applyFill="1" applyBorder="1"/>
    <xf numFmtId="2" fontId="10" fillId="4" borderId="6" xfId="0" applyNumberFormat="1" applyFont="1" applyFill="1" applyBorder="1"/>
    <xf numFmtId="0" fontId="13" fillId="5" borderId="0" xfId="0" applyFont="1" applyFill="1" applyBorder="1" applyAlignment="1">
      <alignment horizontal="center"/>
    </xf>
    <xf numFmtId="2" fontId="10" fillId="5" borderId="0" xfId="0" applyNumberFormat="1" applyFont="1" applyFill="1" applyBorder="1"/>
    <xf numFmtId="0" fontId="10" fillId="5" borderId="0" xfId="0" applyFont="1" applyFill="1" applyBorder="1"/>
    <xf numFmtId="2" fontId="14" fillId="5" borderId="0" xfId="0" applyNumberFormat="1" applyFont="1" applyFill="1" applyBorder="1"/>
    <xf numFmtId="2" fontId="12" fillId="5" borderId="0" xfId="0" applyNumberFormat="1" applyFont="1" applyFill="1" applyBorder="1"/>
    <xf numFmtId="0" fontId="11" fillId="0" borderId="0" xfId="0" applyFont="1"/>
    <xf numFmtId="0" fontId="12" fillId="3" borderId="2" xfId="0" applyFont="1" applyFill="1" applyBorder="1" applyAlignment="1">
      <alignment horizontal="right"/>
    </xf>
    <xf numFmtId="0" fontId="12" fillId="0" borderId="6" xfId="0" applyFont="1" applyBorder="1" applyAlignment="1">
      <alignment horizontal="left"/>
    </xf>
    <xf numFmtId="0" fontId="12" fillId="0" borderId="6" xfId="0" applyFont="1" applyBorder="1" applyAlignment="1">
      <alignment horizontal="left" wrapText="1"/>
    </xf>
    <xf numFmtId="0" fontId="10" fillId="2" borderId="6" xfId="0" applyFont="1" applyFill="1" applyBorder="1" applyAlignment="1">
      <alignment horizontal="center" vertical="center"/>
    </xf>
    <xf numFmtId="2" fontId="14" fillId="2" borderId="6" xfId="0" applyNumberFormat="1" applyFont="1" applyFill="1" applyBorder="1" applyAlignment="1">
      <alignment horizontal="center" vertical="center"/>
    </xf>
    <xf numFmtId="2" fontId="10" fillId="6" borderId="6" xfId="0" applyNumberFormat="1" applyFont="1" applyFill="1" applyBorder="1"/>
    <xf numFmtId="0" fontId="10" fillId="6" borderId="6" xfId="0" applyFont="1" applyFill="1" applyBorder="1" applyAlignment="1">
      <alignment horizontal="center" vertical="center"/>
    </xf>
    <xf numFmtId="2" fontId="10" fillId="6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" fontId="12" fillId="0" borderId="6" xfId="0" applyNumberFormat="1" applyFont="1" applyFill="1" applyBorder="1"/>
    <xf numFmtId="1" fontId="12" fillId="0" borderId="6" xfId="0" applyNumberFormat="1" applyFont="1" applyBorder="1"/>
    <xf numFmtId="0" fontId="10" fillId="6" borderId="2" xfId="0" applyFont="1" applyFill="1" applyBorder="1" applyAlignment="1"/>
    <xf numFmtId="0" fontId="10" fillId="6" borderId="3" xfId="0" applyFont="1" applyFill="1" applyBorder="1" applyAlignment="1"/>
    <xf numFmtId="0" fontId="10" fillId="6" borderId="4" xfId="0" applyFont="1" applyFill="1" applyBorder="1" applyAlignment="1"/>
    <xf numFmtId="2" fontId="14" fillId="6" borderId="6" xfId="0" applyNumberFormat="1" applyFont="1" applyFill="1" applyBorder="1" applyAlignment="1">
      <alignment horizontal="center" vertical="center"/>
    </xf>
    <xf numFmtId="2" fontId="14" fillId="6" borderId="6" xfId="0" applyNumberFormat="1" applyFont="1" applyFill="1" applyBorder="1"/>
    <xf numFmtId="164" fontId="12" fillId="0" borderId="6" xfId="0" applyNumberFormat="1" applyFont="1" applyBorder="1"/>
    <xf numFmtId="0" fontId="17" fillId="0" borderId="0" xfId="0" applyFont="1" applyAlignment="1"/>
    <xf numFmtId="0" fontId="18" fillId="0" borderId="0" xfId="0" applyFont="1"/>
    <xf numFmtId="0" fontId="0" fillId="0" borderId="0" xfId="0" applyFont="1"/>
    <xf numFmtId="0" fontId="8" fillId="0" borderId="0" xfId="0" applyFont="1" applyFill="1" applyBorder="1" applyAlignment="1">
      <alignment horizontal="left"/>
    </xf>
    <xf numFmtId="0" fontId="8" fillId="0" borderId="0" xfId="0" applyFont="1" applyAlignment="1">
      <alignment vertical="center"/>
    </xf>
    <xf numFmtId="0" fontId="19" fillId="0" borderId="0" xfId="0" applyFont="1" applyAlignment="1"/>
    <xf numFmtId="0" fontId="20" fillId="0" borderId="0" xfId="0" applyFont="1"/>
    <xf numFmtId="0" fontId="21" fillId="0" borderId="0" xfId="0" applyFont="1"/>
    <xf numFmtId="2" fontId="11" fillId="0" borderId="0" xfId="0" applyNumberFormat="1" applyFont="1"/>
    <xf numFmtId="0" fontId="6" fillId="0" borderId="0" xfId="0" applyFont="1" applyAlignment="1">
      <alignment wrapText="1"/>
    </xf>
    <xf numFmtId="0" fontId="19" fillId="0" borderId="0" xfId="0" applyFont="1" applyFill="1" applyAlignment="1">
      <alignment wrapText="1"/>
    </xf>
    <xf numFmtId="0" fontId="11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6" borderId="2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left"/>
    </xf>
    <xf numFmtId="0" fontId="12" fillId="0" borderId="1" xfId="0" applyFont="1" applyBorder="1" applyAlignment="1"/>
    <xf numFmtId="0" fontId="11" fillId="0" borderId="5" xfId="0" applyFont="1" applyBorder="1" applyAlignment="1"/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0" fillId="6" borderId="3" xfId="0" applyFont="1" applyFill="1" applyBorder="1" applyAlignment="1">
      <alignment horizontal="left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9" fillId="0" borderId="0" xfId="0" applyFont="1" applyFill="1" applyAlignment="1">
      <alignment horizontal="left" wrapText="1"/>
    </xf>
    <xf numFmtId="0" fontId="15" fillId="0" borderId="0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tabSelected="1" zoomScaleNormal="100" workbookViewId="0">
      <selection activeCell="N8" sqref="N8"/>
    </sheetView>
  </sheetViews>
  <sheetFormatPr defaultRowHeight="14.4" x14ac:dyDescent="0.3"/>
  <cols>
    <col min="1" max="1" width="3.109375" customWidth="1"/>
    <col min="2" max="2" width="23.5546875" customWidth="1"/>
    <col min="3" max="3" width="5.44140625" customWidth="1"/>
    <col min="4" max="4" width="3.88671875" customWidth="1"/>
    <col min="5" max="5" width="9" customWidth="1"/>
    <col min="6" max="6" width="8.33203125" customWidth="1"/>
    <col min="7" max="7" width="3" customWidth="1"/>
    <col min="8" max="8" width="7.109375" customWidth="1"/>
    <col min="9" max="9" width="3.109375" customWidth="1"/>
    <col min="10" max="10" width="7.44140625" customWidth="1"/>
    <col min="11" max="11" width="9.5546875" customWidth="1"/>
    <col min="12" max="12" width="6.88671875" customWidth="1"/>
    <col min="13" max="13" width="9.44140625" customWidth="1"/>
    <col min="14" max="14" width="6.33203125" customWidth="1"/>
    <col min="15" max="15" width="11.88671875" customWidth="1"/>
    <col min="16" max="16" width="5.44140625" customWidth="1"/>
    <col min="17" max="17" width="8.44140625" customWidth="1"/>
    <col min="18" max="18" width="6.88671875" customWidth="1"/>
    <col min="19" max="19" width="10.5546875" customWidth="1"/>
    <col min="20" max="20" width="9.109375" customWidth="1"/>
  </cols>
  <sheetData>
    <row r="1" spans="1:20" ht="17.25" customHeight="1" x14ac:dyDescent="0.3">
      <c r="A1" s="8" t="s">
        <v>43</v>
      </c>
      <c r="B1" s="57"/>
      <c r="C1" s="57"/>
      <c r="D1" s="57"/>
      <c r="I1" s="6"/>
      <c r="J1" s="8" t="s">
        <v>11</v>
      </c>
      <c r="K1" s="57"/>
      <c r="L1" s="57"/>
      <c r="M1" s="57"/>
    </row>
    <row r="2" spans="1:20" ht="15.75" customHeight="1" x14ac:dyDescent="0.3">
      <c r="A2" s="82" t="s">
        <v>12</v>
      </c>
      <c r="B2" s="82"/>
      <c r="C2" s="82"/>
      <c r="D2" s="82"/>
      <c r="E2" s="82"/>
      <c r="F2" s="64"/>
      <c r="G2" s="64"/>
      <c r="H2" s="64"/>
      <c r="I2" s="6"/>
      <c r="J2" s="60" t="s">
        <v>50</v>
      </c>
      <c r="K2" s="61"/>
      <c r="L2" s="61"/>
      <c r="M2" s="61"/>
      <c r="N2" s="62"/>
      <c r="O2" s="62"/>
    </row>
    <row r="3" spans="1:20" ht="27" customHeight="1" x14ac:dyDescent="0.3">
      <c r="A3" s="82"/>
      <c r="B3" s="82"/>
      <c r="C3" s="82"/>
      <c r="D3" s="82"/>
      <c r="E3" s="82"/>
      <c r="F3" s="65"/>
      <c r="I3" s="6"/>
      <c r="J3" s="87" t="s">
        <v>51</v>
      </c>
      <c r="K3" s="87"/>
      <c r="L3" s="87"/>
      <c r="M3" s="87"/>
      <c r="N3" s="87"/>
      <c r="O3" s="87"/>
    </row>
    <row r="4" spans="1:20" ht="27" customHeight="1" x14ac:dyDescent="0.3">
      <c r="A4" s="58" t="s">
        <v>44</v>
      </c>
      <c r="B4" s="58"/>
      <c r="C4" s="58"/>
      <c r="D4" s="58"/>
      <c r="G4" s="64"/>
      <c r="H4" s="64"/>
      <c r="I4" s="6"/>
      <c r="J4" s="82" t="s">
        <v>53</v>
      </c>
      <c r="K4" s="82"/>
      <c r="L4" s="82"/>
      <c r="M4" s="82"/>
      <c r="N4" s="82"/>
      <c r="O4" s="82"/>
      <c r="P4" s="82"/>
      <c r="Q4" s="82"/>
    </row>
    <row r="5" spans="1:20" ht="21" customHeight="1" x14ac:dyDescent="0.3">
      <c r="A5" s="59" t="s">
        <v>46</v>
      </c>
      <c r="B5" s="57"/>
      <c r="C5" s="57"/>
      <c r="D5" s="57"/>
      <c r="E5" s="57"/>
      <c r="F5" s="57"/>
      <c r="I5" s="6"/>
      <c r="J5" s="58" t="s">
        <v>45</v>
      </c>
      <c r="K5" s="58"/>
      <c r="L5" s="58"/>
      <c r="M5" s="58"/>
    </row>
    <row r="6" spans="1:20" s="57" customFormat="1" ht="20.25" customHeight="1" x14ac:dyDescent="0.3">
      <c r="I6" s="59"/>
      <c r="J6" s="59" t="s">
        <v>47</v>
      </c>
    </row>
    <row r="7" spans="1:20" ht="3.75" customHeight="1" x14ac:dyDescent="0.3">
      <c r="D7" s="1"/>
      <c r="H7" s="16"/>
      <c r="I7" s="16"/>
      <c r="J7" s="16"/>
      <c r="K7" s="7"/>
      <c r="N7" s="7"/>
      <c r="O7" s="7"/>
      <c r="P7" s="7"/>
    </row>
    <row r="8" spans="1:20" ht="19.5" customHeight="1" x14ac:dyDescent="0.3">
      <c r="A8" s="88" t="s">
        <v>0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15"/>
      <c r="O8" s="15"/>
      <c r="P8" s="15"/>
      <c r="Q8" s="15"/>
      <c r="R8" s="15"/>
      <c r="S8" s="15"/>
    </row>
    <row r="9" spans="1:20" s="56" customFormat="1" ht="21.75" customHeight="1" x14ac:dyDescent="0.35">
      <c r="A9" s="69" t="s">
        <v>52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55"/>
      <c r="O9" s="55"/>
      <c r="P9" s="55"/>
      <c r="Q9" s="55"/>
      <c r="R9" s="55"/>
      <c r="S9" s="55"/>
      <c r="T9" s="55"/>
    </row>
    <row r="10" spans="1:20" s="56" customFormat="1" ht="19.5" customHeight="1" x14ac:dyDescent="0.35">
      <c r="A10" s="69" t="s">
        <v>13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55"/>
      <c r="O10" s="55"/>
      <c r="P10" s="55"/>
      <c r="Q10" s="55"/>
      <c r="R10" s="55"/>
      <c r="S10" s="55"/>
      <c r="T10" s="55"/>
    </row>
    <row r="11" spans="1:20" s="46" customFormat="1" ht="20.25" customHeight="1" x14ac:dyDescent="0.3">
      <c r="A11" s="70" t="s">
        <v>48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45"/>
      <c r="O11" s="45"/>
      <c r="P11" s="45"/>
      <c r="Q11" s="45"/>
      <c r="R11" s="45"/>
      <c r="S11" s="45"/>
    </row>
    <row r="12" spans="1:20" ht="12.75" customHeight="1" x14ac:dyDescent="0.3">
      <c r="A12" s="76" t="s">
        <v>1</v>
      </c>
      <c r="B12" s="80" t="s">
        <v>21</v>
      </c>
      <c r="C12" s="80" t="s">
        <v>32</v>
      </c>
      <c r="D12" s="80" t="s">
        <v>33</v>
      </c>
      <c r="E12" s="80" t="s">
        <v>34</v>
      </c>
      <c r="F12" s="80" t="s">
        <v>35</v>
      </c>
      <c r="G12" s="84" t="s">
        <v>2</v>
      </c>
      <c r="H12" s="85"/>
      <c r="I12" s="85"/>
      <c r="J12" s="85"/>
      <c r="K12" s="67" t="s">
        <v>14</v>
      </c>
      <c r="L12" s="68"/>
      <c r="M12" s="78" t="s">
        <v>22</v>
      </c>
    </row>
    <row r="13" spans="1:20" ht="73.5" customHeight="1" x14ac:dyDescent="0.3">
      <c r="A13" s="77"/>
      <c r="B13" s="86"/>
      <c r="C13" s="86"/>
      <c r="D13" s="86"/>
      <c r="E13" s="86"/>
      <c r="F13" s="81"/>
      <c r="G13" s="13" t="s">
        <v>31</v>
      </c>
      <c r="H13" s="13" t="s">
        <v>3</v>
      </c>
      <c r="I13" s="13" t="s">
        <v>31</v>
      </c>
      <c r="J13" s="13" t="s">
        <v>17</v>
      </c>
      <c r="K13" s="14" t="s">
        <v>41</v>
      </c>
      <c r="L13" s="14" t="s">
        <v>10</v>
      </c>
      <c r="M13" s="79"/>
    </row>
    <row r="14" spans="1:20" ht="13.5" customHeight="1" x14ac:dyDescent="0.3">
      <c r="A14" s="74" t="s">
        <v>4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75"/>
    </row>
    <row r="15" spans="1:20" ht="20.100000000000001" customHeight="1" x14ac:dyDescent="0.3">
      <c r="A15" s="17">
        <v>1</v>
      </c>
      <c r="B15" s="37" t="s">
        <v>5</v>
      </c>
      <c r="C15" s="17">
        <v>1</v>
      </c>
      <c r="D15" s="17">
        <v>15</v>
      </c>
      <c r="E15" s="18">
        <v>12534.2</v>
      </c>
      <c r="F15" s="18">
        <f>E15*C15</f>
        <v>12534.2</v>
      </c>
      <c r="G15" s="47">
        <v>5</v>
      </c>
      <c r="H15" s="19">
        <f>F15*G15/100</f>
        <v>626.71</v>
      </c>
      <c r="I15" s="48">
        <v>10</v>
      </c>
      <c r="J15" s="18">
        <f>F15*I15/100</f>
        <v>1253.42</v>
      </c>
      <c r="K15" s="19"/>
      <c r="L15" s="19"/>
      <c r="M15" s="19">
        <f>F15+H15+J15+L15</f>
        <v>14414.33</v>
      </c>
      <c r="O15" s="5"/>
    </row>
    <row r="16" spans="1:20" ht="20.100000000000001" customHeight="1" x14ac:dyDescent="0.3">
      <c r="A16" s="17">
        <v>2</v>
      </c>
      <c r="B16" s="38" t="s">
        <v>39</v>
      </c>
      <c r="C16" s="17">
        <v>1</v>
      </c>
      <c r="D16" s="17">
        <v>11</v>
      </c>
      <c r="E16" s="18">
        <v>9570.4</v>
      </c>
      <c r="F16" s="18">
        <f>E16*C16</f>
        <v>9570.4</v>
      </c>
      <c r="G16" s="47">
        <v>5</v>
      </c>
      <c r="H16" s="19">
        <f t="shared" ref="H16" si="0">F16*G16/100</f>
        <v>478.52</v>
      </c>
      <c r="I16" s="48">
        <v>20</v>
      </c>
      <c r="J16" s="18">
        <f t="shared" ref="J16:J17" si="1">F16*I16/100</f>
        <v>1914.08</v>
      </c>
      <c r="K16" s="19"/>
      <c r="L16" s="19"/>
      <c r="M16" s="19">
        <f t="shared" ref="M16:M20" si="2">F16+H16+J16+L16+K16</f>
        <v>11963</v>
      </c>
    </row>
    <row r="17" spans="1:19" ht="20.100000000000001" customHeight="1" x14ac:dyDescent="0.3">
      <c r="A17" s="17">
        <v>3</v>
      </c>
      <c r="B17" s="38" t="s">
        <v>42</v>
      </c>
      <c r="C17" s="17">
        <v>0.16700000000000001</v>
      </c>
      <c r="D17" s="17">
        <v>11</v>
      </c>
      <c r="E17" s="18">
        <v>9570.4</v>
      </c>
      <c r="F17" s="18">
        <f>E17*C17</f>
        <v>1598.2568000000001</v>
      </c>
      <c r="G17" s="47">
        <v>5</v>
      </c>
      <c r="H17" s="19">
        <f t="shared" ref="H17" si="3">F17*G17/100</f>
        <v>79.912840000000003</v>
      </c>
      <c r="I17" s="48">
        <v>10</v>
      </c>
      <c r="J17" s="18">
        <f t="shared" si="1"/>
        <v>159.82568000000001</v>
      </c>
      <c r="K17" s="19"/>
      <c r="L17" s="19"/>
      <c r="M17" s="19">
        <f t="shared" si="2"/>
        <v>1837.99532</v>
      </c>
    </row>
    <row r="18" spans="1:19" ht="20.100000000000001" customHeight="1" x14ac:dyDescent="0.3">
      <c r="A18" s="17">
        <v>4</v>
      </c>
      <c r="B18" s="38" t="s">
        <v>23</v>
      </c>
      <c r="C18" s="17">
        <v>0.16700000000000001</v>
      </c>
      <c r="D18" s="17">
        <v>11</v>
      </c>
      <c r="E18" s="18">
        <v>9570.4</v>
      </c>
      <c r="F18" s="18">
        <f t="shared" ref="F18" si="4">E18*C18</f>
        <v>1598.2568000000001</v>
      </c>
      <c r="G18" s="47">
        <v>5</v>
      </c>
      <c r="H18" s="19">
        <f t="shared" ref="H18" si="5">F18*G18/100</f>
        <v>79.912840000000003</v>
      </c>
      <c r="I18" s="48"/>
      <c r="J18" s="18">
        <f t="shared" ref="J18" si="6">F18*I18/100</f>
        <v>0</v>
      </c>
      <c r="K18" s="19"/>
      <c r="L18" s="19"/>
      <c r="M18" s="19">
        <f t="shared" si="2"/>
        <v>1678.1696400000001</v>
      </c>
    </row>
    <row r="19" spans="1:19" ht="20.100000000000001" customHeight="1" x14ac:dyDescent="0.3">
      <c r="A19" s="17">
        <v>5</v>
      </c>
      <c r="B19" s="38" t="s">
        <v>49</v>
      </c>
      <c r="C19" s="17">
        <v>0.25</v>
      </c>
      <c r="D19" s="17">
        <v>11</v>
      </c>
      <c r="E19" s="18">
        <v>9570.4</v>
      </c>
      <c r="F19" s="18">
        <f t="shared" ref="F19" si="7">E19*C19</f>
        <v>2392.6</v>
      </c>
      <c r="G19" s="47">
        <v>5</v>
      </c>
      <c r="H19" s="19">
        <f t="shared" ref="H19" si="8">F19*G19/100</f>
        <v>119.63</v>
      </c>
      <c r="I19" s="48"/>
      <c r="J19" s="18">
        <f t="shared" ref="J19" si="9">F19*I19/100</f>
        <v>0</v>
      </c>
      <c r="K19" s="19"/>
      <c r="L19" s="19"/>
      <c r="M19" s="19">
        <f t="shared" si="2"/>
        <v>2512.23</v>
      </c>
      <c r="O19" s="5"/>
    </row>
    <row r="20" spans="1:19" ht="20.100000000000001" customHeight="1" x14ac:dyDescent="0.3">
      <c r="A20" s="17">
        <v>6</v>
      </c>
      <c r="B20" s="38" t="s">
        <v>40</v>
      </c>
      <c r="C20" s="17">
        <v>0.5</v>
      </c>
      <c r="D20" s="17">
        <v>6</v>
      </c>
      <c r="E20" s="19">
        <f>5032+503.2</f>
        <v>5535.2</v>
      </c>
      <c r="F20" s="18">
        <f t="shared" ref="F20" si="10">E20*C20</f>
        <v>2767.6</v>
      </c>
      <c r="G20" s="47"/>
      <c r="H20" s="19">
        <f t="shared" ref="H20" si="11">F20*G20/100</f>
        <v>0</v>
      </c>
      <c r="I20" s="48">
        <v>20</v>
      </c>
      <c r="J20" s="18">
        <f>F20*I20/100</f>
        <v>553.52</v>
      </c>
      <c r="K20" s="19">
        <f t="shared" ref="K20" si="12">8647*C20-F20-H20-J20</f>
        <v>1002.3800000000001</v>
      </c>
      <c r="L20" s="19"/>
      <c r="M20" s="19">
        <f t="shared" si="2"/>
        <v>4323.5</v>
      </c>
    </row>
    <row r="21" spans="1:19" ht="14.25" customHeight="1" x14ac:dyDescent="0.3">
      <c r="A21" s="74" t="s">
        <v>36</v>
      </c>
      <c r="B21" s="75"/>
      <c r="C21" s="41">
        <f>SUM(C15:C20)</f>
        <v>3.0839999999999996</v>
      </c>
      <c r="D21" s="42" t="s">
        <v>30</v>
      </c>
      <c r="E21" s="43" t="s">
        <v>30</v>
      </c>
      <c r="F21" s="41">
        <f>SUM(F15:F20)</f>
        <v>30461.313599999994</v>
      </c>
      <c r="G21" s="41"/>
      <c r="H21" s="41">
        <f>SUM(H15:H20)</f>
        <v>1384.68568</v>
      </c>
      <c r="I21" s="41"/>
      <c r="J21" s="41">
        <f>SUM(J15:J20)</f>
        <v>3880.8456799999999</v>
      </c>
      <c r="K21" s="41">
        <f>SUM(K15:K20)</f>
        <v>1002.3800000000001</v>
      </c>
      <c r="L21" s="41">
        <f>SUM(L15:L20)</f>
        <v>0</v>
      </c>
      <c r="M21" s="41">
        <f>SUM(M15:M20)+0.01</f>
        <v>36729.234960000009</v>
      </c>
      <c r="O21" s="5"/>
      <c r="Q21" s="5"/>
      <c r="S21" s="5"/>
    </row>
    <row r="22" spans="1:19" hidden="1" x14ac:dyDescent="0.3">
      <c r="A22" s="21" t="s">
        <v>6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3"/>
    </row>
    <row r="23" spans="1:19" hidden="1" x14ac:dyDescent="0.3">
      <c r="A23" s="36">
        <v>1</v>
      </c>
      <c r="B23" s="24" t="s">
        <v>18</v>
      </c>
      <c r="C23" s="24"/>
      <c r="D23" s="24">
        <v>14</v>
      </c>
      <c r="E23" s="25">
        <v>8471.2099999999991</v>
      </c>
      <c r="F23" s="25">
        <f t="shared" ref="F23:F27" si="13">E23*C23</f>
        <v>0</v>
      </c>
      <c r="G23" s="25"/>
      <c r="H23" s="26"/>
      <c r="I23" s="26"/>
      <c r="J23" s="26"/>
      <c r="K23" s="26"/>
      <c r="L23" s="26"/>
      <c r="M23" s="26">
        <f>SUM(F23:L23)</f>
        <v>0</v>
      </c>
    </row>
    <row r="24" spans="1:19" ht="15" hidden="1" customHeight="1" x14ac:dyDescent="0.3">
      <c r="A24" s="17">
        <v>2</v>
      </c>
      <c r="B24" s="17" t="s">
        <v>24</v>
      </c>
      <c r="C24" s="26"/>
      <c r="D24" s="27">
        <v>14</v>
      </c>
      <c r="E24" s="18">
        <v>7701.1</v>
      </c>
      <c r="F24" s="18">
        <f t="shared" si="13"/>
        <v>0</v>
      </c>
      <c r="G24" s="18"/>
      <c r="H24" s="18"/>
      <c r="I24" s="18"/>
      <c r="J24" s="18"/>
      <c r="K24" s="18"/>
      <c r="L24" s="18"/>
      <c r="M24" s="26">
        <f>SUM(F24:L24)</f>
        <v>0</v>
      </c>
    </row>
    <row r="25" spans="1:19" ht="17.25" hidden="1" customHeight="1" x14ac:dyDescent="0.3">
      <c r="A25" s="17">
        <v>3</v>
      </c>
      <c r="B25" s="17" t="s">
        <v>25</v>
      </c>
      <c r="C25" s="26"/>
      <c r="D25" s="27">
        <v>13</v>
      </c>
      <c r="E25" s="18">
        <v>7223.7</v>
      </c>
      <c r="F25" s="18">
        <f t="shared" si="13"/>
        <v>0</v>
      </c>
      <c r="G25" s="18"/>
      <c r="H25" s="18"/>
      <c r="I25" s="18"/>
      <c r="J25" s="18"/>
      <c r="K25" s="18"/>
      <c r="L25" s="18"/>
      <c r="M25" s="26">
        <f>SUM(F25:L25)</f>
        <v>0</v>
      </c>
    </row>
    <row r="26" spans="1:19" ht="14.25" hidden="1" customHeight="1" x14ac:dyDescent="0.3">
      <c r="A26" s="17">
        <v>4</v>
      </c>
      <c r="B26" s="17" t="s">
        <v>26</v>
      </c>
      <c r="C26" s="26"/>
      <c r="D26" s="27">
        <v>12</v>
      </c>
      <c r="E26" s="18">
        <v>6746.3</v>
      </c>
      <c r="F26" s="18">
        <f t="shared" si="13"/>
        <v>0</v>
      </c>
      <c r="G26" s="18"/>
      <c r="H26" s="18"/>
      <c r="I26" s="18"/>
      <c r="J26" s="18"/>
      <c r="K26" s="18"/>
      <c r="L26" s="18"/>
      <c r="M26" s="26">
        <f>SUM(F26:L26)</f>
        <v>0</v>
      </c>
    </row>
    <row r="27" spans="1:19" ht="13.5" hidden="1" customHeight="1" x14ac:dyDescent="0.3">
      <c r="A27" s="17">
        <v>5</v>
      </c>
      <c r="B27" s="17" t="s">
        <v>27</v>
      </c>
      <c r="C27" s="26"/>
      <c r="D27" s="27">
        <v>11</v>
      </c>
      <c r="E27" s="18">
        <v>6268.9</v>
      </c>
      <c r="F27" s="18">
        <f t="shared" si="13"/>
        <v>0</v>
      </c>
      <c r="G27" s="18"/>
      <c r="H27" s="18"/>
      <c r="I27" s="18"/>
      <c r="J27" s="18"/>
      <c r="K27" s="18"/>
      <c r="L27" s="18"/>
      <c r="M27" s="26">
        <f>SUM(F27:L27)</f>
        <v>0</v>
      </c>
    </row>
    <row r="28" spans="1:19" ht="19.5" hidden="1" customHeight="1" x14ac:dyDescent="0.3">
      <c r="A28" s="71" t="s">
        <v>16</v>
      </c>
      <c r="B28" s="72"/>
      <c r="C28" s="20">
        <f>C23+C24+C25+C26+C27</f>
        <v>0</v>
      </c>
      <c r="D28" s="39" t="s">
        <v>30</v>
      </c>
      <c r="E28" s="40" t="s">
        <v>30</v>
      </c>
      <c r="F28" s="28">
        <f>SUM(F23:F27)</f>
        <v>0</v>
      </c>
      <c r="G28" s="28"/>
      <c r="H28" s="29">
        <f>SUM(H23:H27)</f>
        <v>0</v>
      </c>
      <c r="I28" s="29"/>
      <c r="J28" s="29">
        <f t="shared" ref="J28:M28" si="14">SUM(J23:J27)</f>
        <v>0</v>
      </c>
      <c r="K28" s="29">
        <f t="shared" si="14"/>
        <v>0</v>
      </c>
      <c r="L28" s="29">
        <f t="shared" si="14"/>
        <v>0</v>
      </c>
      <c r="M28" s="29">
        <f t="shared" si="14"/>
        <v>0</v>
      </c>
    </row>
    <row r="29" spans="1:19" hidden="1" x14ac:dyDescent="0.3">
      <c r="A29" s="49" t="s">
        <v>28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1"/>
    </row>
    <row r="30" spans="1:19" ht="20.100000000000001" hidden="1" customHeight="1" x14ac:dyDescent="0.3">
      <c r="A30" s="17">
        <v>1</v>
      </c>
      <c r="B30" s="38" t="s">
        <v>23</v>
      </c>
      <c r="C30" s="19"/>
      <c r="D30" s="17">
        <v>12</v>
      </c>
      <c r="E30" s="19">
        <v>6746.3</v>
      </c>
      <c r="F30" s="18">
        <f t="shared" ref="F30:F32" si="15">E30*C30</f>
        <v>0</v>
      </c>
      <c r="G30" s="47">
        <v>5</v>
      </c>
      <c r="H30" s="19">
        <f t="shared" ref="H30:H32" si="16">F30*G30/100</f>
        <v>0</v>
      </c>
      <c r="I30" s="48">
        <v>10</v>
      </c>
      <c r="J30" s="19">
        <f t="shared" ref="J30:J33" si="17">F30*I30/100</f>
        <v>0</v>
      </c>
      <c r="K30" s="19"/>
      <c r="L30" s="19"/>
      <c r="M30" s="19">
        <f>J30+H30+F30</f>
        <v>0</v>
      </c>
    </row>
    <row r="31" spans="1:19" ht="20.100000000000001" hidden="1" customHeight="1" x14ac:dyDescent="0.3">
      <c r="A31" s="17">
        <v>2</v>
      </c>
      <c r="B31" s="38" t="s">
        <v>37</v>
      </c>
      <c r="C31" s="19"/>
      <c r="D31" s="17">
        <v>11</v>
      </c>
      <c r="E31" s="19">
        <v>6268.9</v>
      </c>
      <c r="F31" s="18">
        <f>E31*C31</f>
        <v>0</v>
      </c>
      <c r="G31" s="47">
        <v>5</v>
      </c>
      <c r="H31" s="19">
        <f>F31*G31/100</f>
        <v>0</v>
      </c>
      <c r="I31" s="48">
        <v>30</v>
      </c>
      <c r="J31" s="19">
        <f>F31*I31/100</f>
        <v>0</v>
      </c>
      <c r="K31" s="19">
        <f>F31*0.2</f>
        <v>0</v>
      </c>
      <c r="L31" s="19"/>
      <c r="M31" s="19">
        <f>J31+H31+F31+K31</f>
        <v>0</v>
      </c>
    </row>
    <row r="32" spans="1:19" ht="20.100000000000001" hidden="1" customHeight="1" x14ac:dyDescent="0.3">
      <c r="A32" s="17">
        <v>3</v>
      </c>
      <c r="B32" s="38" t="s">
        <v>38</v>
      </c>
      <c r="C32" s="54"/>
      <c r="D32" s="17">
        <v>12</v>
      </c>
      <c r="E32" s="19">
        <v>5791.5</v>
      </c>
      <c r="F32" s="18">
        <f t="shared" si="15"/>
        <v>0</v>
      </c>
      <c r="G32" s="47">
        <v>5</v>
      </c>
      <c r="H32" s="19">
        <f t="shared" si="16"/>
        <v>0</v>
      </c>
      <c r="I32" s="48">
        <v>30</v>
      </c>
      <c r="J32" s="19">
        <f t="shared" si="17"/>
        <v>0</v>
      </c>
      <c r="K32" s="19">
        <f>F32*0.2</f>
        <v>0</v>
      </c>
      <c r="L32" s="19"/>
      <c r="M32" s="19">
        <f>J32+H32+F32+K32</f>
        <v>0</v>
      </c>
    </row>
    <row r="33" spans="1:21" ht="20.100000000000001" hidden="1" customHeight="1" x14ac:dyDescent="0.3">
      <c r="A33" s="17">
        <v>4</v>
      </c>
      <c r="B33" s="38" t="s">
        <v>29</v>
      </c>
      <c r="C33" s="19"/>
      <c r="D33" s="17">
        <v>9</v>
      </c>
      <c r="E33" s="19">
        <v>5505.5</v>
      </c>
      <c r="F33" s="18">
        <f>E33*C33</f>
        <v>0</v>
      </c>
      <c r="G33" s="47">
        <v>5</v>
      </c>
      <c r="H33" s="19">
        <f>F33*G33/100</f>
        <v>0</v>
      </c>
      <c r="I33" s="48"/>
      <c r="J33" s="19">
        <f t="shared" si="17"/>
        <v>0</v>
      </c>
      <c r="K33" s="19"/>
      <c r="L33" s="19"/>
      <c r="M33" s="19">
        <f>J33+H33+F33</f>
        <v>0</v>
      </c>
    </row>
    <row r="34" spans="1:21" ht="19.5" hidden="1" customHeight="1" x14ac:dyDescent="0.3">
      <c r="A34" s="74" t="s">
        <v>36</v>
      </c>
      <c r="B34" s="75"/>
      <c r="C34" s="41">
        <f>SUM(C30:C33)</f>
        <v>0</v>
      </c>
      <c r="D34" s="42" t="s">
        <v>30</v>
      </c>
      <c r="E34" s="52" t="s">
        <v>30</v>
      </c>
      <c r="F34" s="53">
        <f>SUM(F30:F33)</f>
        <v>0</v>
      </c>
      <c r="G34" s="53"/>
      <c r="H34" s="53">
        <f>SUM(H30:H33)</f>
        <v>0</v>
      </c>
      <c r="I34" s="53"/>
      <c r="J34" s="53">
        <f t="shared" ref="J34:M34" si="18">SUM(J30:J33)</f>
        <v>0</v>
      </c>
      <c r="K34" s="53">
        <f t="shared" si="18"/>
        <v>0</v>
      </c>
      <c r="L34" s="53">
        <f t="shared" si="18"/>
        <v>0</v>
      </c>
      <c r="M34" s="53">
        <f t="shared" si="18"/>
        <v>0</v>
      </c>
    </row>
    <row r="35" spans="1:21" ht="18.75" hidden="1" customHeight="1" x14ac:dyDescent="0.3">
      <c r="A35" s="71" t="s">
        <v>15</v>
      </c>
      <c r="B35" s="72"/>
      <c r="C35" s="20">
        <f>C28+C21+C34</f>
        <v>3.0839999999999996</v>
      </c>
      <c r="D35" s="39" t="s">
        <v>30</v>
      </c>
      <c r="E35" s="40" t="s">
        <v>30</v>
      </c>
      <c r="F35" s="28">
        <f>F28+F21+F34</f>
        <v>30461.313599999994</v>
      </c>
      <c r="G35" s="28"/>
      <c r="H35" s="28">
        <f>H28+H21+H34</f>
        <v>1384.68568</v>
      </c>
      <c r="I35" s="28"/>
      <c r="J35" s="28">
        <f t="shared" ref="J35:M35" si="19">J28+J21+J34</f>
        <v>3880.8456799999999</v>
      </c>
      <c r="K35" s="28">
        <f t="shared" si="19"/>
        <v>1002.3800000000001</v>
      </c>
      <c r="L35" s="28">
        <f t="shared" si="19"/>
        <v>0</v>
      </c>
      <c r="M35" s="28">
        <f t="shared" si="19"/>
        <v>36729.234960000009</v>
      </c>
    </row>
    <row r="36" spans="1:21" s="11" customFormat="1" ht="23.25" hidden="1" customHeight="1" x14ac:dyDescent="0.3">
      <c r="A36" s="30"/>
      <c r="B36" s="30"/>
      <c r="C36" s="31"/>
      <c r="D36" s="32"/>
      <c r="E36" s="33"/>
      <c r="F36" s="33"/>
      <c r="G36" s="33"/>
      <c r="H36" s="31"/>
      <c r="I36" s="31"/>
      <c r="J36" s="31"/>
      <c r="K36" s="34"/>
      <c r="L36" s="31"/>
      <c r="M36" s="31"/>
      <c r="N36" s="10"/>
      <c r="O36" s="10"/>
      <c r="P36" s="10"/>
      <c r="Q36" s="10"/>
      <c r="R36" s="10"/>
      <c r="S36" s="9"/>
    </row>
    <row r="37" spans="1:21" hidden="1" x14ac:dyDescent="0.3">
      <c r="A37" s="35"/>
      <c r="B37" s="35"/>
      <c r="C37" s="35"/>
      <c r="D37" s="35"/>
      <c r="E37" s="35" t="s">
        <v>5</v>
      </c>
      <c r="F37" s="35"/>
      <c r="G37" s="35"/>
      <c r="H37" s="35"/>
      <c r="I37" s="35"/>
      <c r="J37" s="35" t="s">
        <v>7</v>
      </c>
      <c r="K37" s="66" t="s">
        <v>19</v>
      </c>
      <c r="L37" s="66"/>
      <c r="M37" s="66"/>
      <c r="S37" s="3"/>
    </row>
    <row r="38" spans="1:21" ht="21.75" hidden="1" customHeight="1" x14ac:dyDescent="0.3">
      <c r="A38" s="35"/>
      <c r="B38" s="35" t="s">
        <v>8</v>
      </c>
      <c r="C38" s="73" t="s">
        <v>9</v>
      </c>
      <c r="D38" s="73"/>
      <c r="E38" s="73"/>
      <c r="F38" s="73"/>
      <c r="G38" s="73"/>
      <c r="H38" s="73"/>
      <c r="I38" s="44"/>
      <c r="J38" s="35" t="s">
        <v>7</v>
      </c>
      <c r="K38" s="66" t="s">
        <v>20</v>
      </c>
      <c r="L38" s="66"/>
      <c r="M38" s="66"/>
      <c r="T38" s="2"/>
    </row>
    <row r="39" spans="1:21" x14ac:dyDescent="0.3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63"/>
      <c r="S39" s="5"/>
      <c r="T39" s="2"/>
    </row>
    <row r="40" spans="1:21" x14ac:dyDescent="0.3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O40" s="5"/>
      <c r="T40" s="2"/>
    </row>
    <row r="41" spans="1:21" ht="35.25" customHeight="1" x14ac:dyDescent="0.3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T41" s="2"/>
    </row>
    <row r="42" spans="1:21" x14ac:dyDescent="0.3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T42" s="2"/>
    </row>
    <row r="43" spans="1:21" x14ac:dyDescent="0.3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T43" s="2"/>
    </row>
    <row r="44" spans="1:21" x14ac:dyDescent="0.3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T44" s="2"/>
    </row>
    <row r="45" spans="1:21" ht="45.75" customHeight="1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T45" s="2"/>
    </row>
    <row r="46" spans="1:21" ht="13.5" customHeight="1" x14ac:dyDescent="0.3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S46" s="12"/>
      <c r="T46" s="3"/>
      <c r="U46" s="12"/>
    </row>
    <row r="47" spans="1:21" ht="15" customHeight="1" x14ac:dyDescent="0.3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S47" s="12"/>
      <c r="T47" s="9"/>
      <c r="U47" s="12"/>
    </row>
    <row r="48" spans="1:21" x14ac:dyDescent="0.3">
      <c r="S48" s="12"/>
      <c r="T48" s="12"/>
      <c r="U48" s="12"/>
    </row>
    <row r="49" spans="20:20" ht="12.75" customHeight="1" x14ac:dyDescent="0.3"/>
    <row r="50" spans="20:20" ht="12.75" customHeight="1" x14ac:dyDescent="0.3"/>
    <row r="51" spans="20:20" ht="12.75" customHeight="1" x14ac:dyDescent="0.3"/>
    <row r="52" spans="20:20" ht="13.5" customHeight="1" x14ac:dyDescent="0.3"/>
    <row r="53" spans="20:20" ht="15.75" customHeight="1" x14ac:dyDescent="0.3"/>
    <row r="54" spans="20:20" ht="21" customHeight="1" x14ac:dyDescent="0.3"/>
    <row r="55" spans="20:20" x14ac:dyDescent="0.3">
      <c r="T55" s="4"/>
    </row>
    <row r="56" spans="20:20" x14ac:dyDescent="0.3">
      <c r="T56" s="4"/>
    </row>
    <row r="58" spans="20:20" x14ac:dyDescent="0.3">
      <c r="T58" s="4"/>
    </row>
  </sheetData>
  <mergeCells count="24">
    <mergeCell ref="A2:E3"/>
    <mergeCell ref="A14:M14"/>
    <mergeCell ref="G12:J12"/>
    <mergeCell ref="A34:B34"/>
    <mergeCell ref="B12:B13"/>
    <mergeCell ref="C12:C13"/>
    <mergeCell ref="D12:D13"/>
    <mergeCell ref="E12:E13"/>
    <mergeCell ref="J4:Q4"/>
    <mergeCell ref="J3:O3"/>
    <mergeCell ref="A8:M8"/>
    <mergeCell ref="K37:M37"/>
    <mergeCell ref="K38:M38"/>
    <mergeCell ref="K12:L12"/>
    <mergeCell ref="A9:M9"/>
    <mergeCell ref="A10:M10"/>
    <mergeCell ref="A11:M11"/>
    <mergeCell ref="A35:B35"/>
    <mergeCell ref="C38:H38"/>
    <mergeCell ref="A21:B21"/>
    <mergeCell ref="A28:B28"/>
    <mergeCell ref="A12:A13"/>
    <mergeCell ref="M12:M13"/>
    <mergeCell ref="F12:F13"/>
  </mergeCells>
  <pageMargins left="0.98425196850393704" right="0" top="0.78740157480314965" bottom="0" header="0" footer="0"/>
  <pageSetup paperSize="9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viktoria</cp:lastModifiedBy>
  <cp:lastPrinted>2026-08-26T05:09:31Z</cp:lastPrinted>
  <dcterms:created xsi:type="dcterms:W3CDTF">2021-01-11T07:02:16Z</dcterms:created>
  <dcterms:modified xsi:type="dcterms:W3CDTF">2026-08-26T05:09:57Z</dcterms:modified>
</cp:coreProperties>
</file>