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Рішення сесій 2020 рік на 2024 рік\сімдесят четверта сесія від 20.08.2026\Рішення\"/>
    </mc:Choice>
  </mc:AlternateContent>
  <bookViews>
    <workbookView xWindow="0" yWindow="0" windowWidth="23040" windowHeight="11268"/>
  </bookViews>
  <sheets>
    <sheet name="2026" sheetId="3" r:id="rId1"/>
  </sheets>
  <calcPr calcId="162913"/>
</workbook>
</file>

<file path=xl/calcChain.xml><?xml version="1.0" encoding="utf-8"?>
<calcChain xmlns="http://schemas.openxmlformats.org/spreadsheetml/2006/main">
  <c r="L18" i="3" l="1"/>
  <c r="C18" i="3"/>
  <c r="C17" i="3" l="1"/>
  <c r="F12" i="3" l="1"/>
  <c r="F13" i="3"/>
  <c r="G13" i="3" s="1"/>
  <c r="F14" i="3"/>
  <c r="G14" i="3" s="1"/>
  <c r="F15" i="3"/>
  <c r="F16" i="3"/>
  <c r="G16" i="3" s="1"/>
  <c r="F11" i="3"/>
  <c r="I11" i="3" l="1"/>
  <c r="F17" i="3"/>
  <c r="K15" i="3"/>
  <c r="L16" i="3"/>
  <c r="K14" i="3"/>
  <c r="L14" i="3" s="1"/>
  <c r="K13" i="3"/>
  <c r="L13" i="3" s="1"/>
  <c r="L17" i="3" s="1"/>
  <c r="G11" i="3"/>
  <c r="G15" i="3"/>
  <c r="L15" i="3" s="1"/>
  <c r="G12" i="3"/>
  <c r="L12" i="3" s="1"/>
  <c r="L11" i="3" l="1"/>
  <c r="N16" i="3"/>
  <c r="N11" i="3"/>
  <c r="I17" i="3"/>
  <c r="N13" i="3" l="1"/>
  <c r="N12" i="3"/>
  <c r="G17" i="3"/>
  <c r="N17" i="3" l="1"/>
  <c r="K17" i="3"/>
</calcChain>
</file>

<file path=xl/sharedStrings.xml><?xml version="1.0" encoding="utf-8"?>
<sst xmlns="http://schemas.openxmlformats.org/spreadsheetml/2006/main" count="40" uniqueCount="34">
  <si>
    <t>Назва структурного підрозділу і посади</t>
  </si>
  <si>
    <t>Кількість штатних одиниць</t>
  </si>
  <si>
    <t>Посадовий оклад (грн)</t>
  </si>
  <si>
    <t>За роботу в нічний час</t>
  </si>
  <si>
    <t>%</t>
  </si>
  <si>
    <t>сума</t>
  </si>
  <si>
    <t>Сума</t>
  </si>
  <si>
    <t>1.</t>
  </si>
  <si>
    <t>2.</t>
  </si>
  <si>
    <t>Завідувач господарства</t>
  </si>
  <si>
    <t>3.</t>
  </si>
  <si>
    <t>Помічник вихователя для дітей віком від 3-х років</t>
  </si>
  <si>
    <t>Машиніст із прання та ремонту спецодягу та білизни</t>
  </si>
  <si>
    <t>Сторож</t>
  </si>
  <si>
    <t>Надбавки</t>
  </si>
  <si>
    <t>Доплата до мін. зароб. плати</t>
  </si>
  <si>
    <t>РОЗШИФРОВКА</t>
  </si>
  <si>
    <t>№ п/п</t>
  </si>
  <si>
    <t>Місячний фонд заробітної плати (грн)</t>
  </si>
  <si>
    <t>Машиніст ( кочегар) котельні</t>
  </si>
  <si>
    <t>За шкідливі умови/ дез.засоби</t>
  </si>
  <si>
    <t>прем</t>
  </si>
  <si>
    <t>Северинівський заклад дошкільної освіти (ясла-садок) «Веселка»</t>
  </si>
  <si>
    <t>Миколаївської сільської ради Сумського району Сумської області</t>
  </si>
  <si>
    <t>до  штатного  розпису  на 01 вересня  2022 року</t>
  </si>
  <si>
    <t>Обслуговуючий персонал</t>
  </si>
  <si>
    <t>Разом:</t>
  </si>
  <si>
    <t>ВСЬОГО за штатним розписом:</t>
  </si>
  <si>
    <t>х</t>
  </si>
  <si>
    <t>Головний бухгалтер Відділу освіти, молоді та спорту</t>
  </si>
  <si>
    <t xml:space="preserve">                       Миколаївської сільської ради                                                         _________     Надія ОДІНЦОВА</t>
  </si>
  <si>
    <t>Розряд</t>
  </si>
  <si>
    <t>Місячний фонд за посадовим окладом (грн)</t>
  </si>
  <si>
    <t>Робітник з комплексного обслуговування й ремонту будівель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</si>
</sst>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2" fontId="3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2" fontId="0" fillId="0" borderId="0" xfId="0" applyNumberFormat="1"/>
    <xf numFmtId="0" fontId="3" fillId="0" borderId="8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wrapText="1"/>
    </xf>
    <xf numFmtId="2" fontId="5" fillId="0" borderId="0" xfId="0" applyNumberFormat="1" applyFont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 applyAlignment="1">
      <alignment horizontal="center" wrapText="1"/>
    </xf>
    <xf numFmtId="4" fontId="3" fillId="0" borderId="1" xfId="0" applyNumberFormat="1" applyFont="1" applyBorder="1" applyAlignment="1">
      <alignment wrapText="1"/>
    </xf>
    <xf numFmtId="4" fontId="5" fillId="2" borderId="1" xfId="0" applyNumberFormat="1" applyFont="1" applyFill="1" applyBorder="1" applyAlignment="1">
      <alignment wrapText="1"/>
    </xf>
    <xf numFmtId="4" fontId="0" fillId="0" borderId="0" xfId="0" applyNumberFormat="1"/>
    <xf numFmtId="4" fontId="7" fillId="2" borderId="1" xfId="0" applyNumberFormat="1" applyFont="1" applyFill="1" applyBorder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2"/>
  <sheetViews>
    <sheetView tabSelected="1" topLeftCell="A6" workbookViewId="0">
      <selection activeCell="A6" sqref="A6:L23"/>
    </sheetView>
  </sheetViews>
  <sheetFormatPr defaultRowHeight="14.4" x14ac:dyDescent="0.3"/>
  <cols>
    <col min="1" max="1" width="5.33203125" customWidth="1"/>
    <col min="2" max="2" width="47.88671875" customWidth="1"/>
    <col min="4" max="4" width="4.6640625" customWidth="1"/>
    <col min="5" max="6" width="10.6640625" customWidth="1"/>
    <col min="7" max="7" width="13.44140625" customWidth="1"/>
    <col min="8" max="8" width="6.109375" customWidth="1"/>
    <col min="9" max="9" width="9.33203125" customWidth="1"/>
    <col min="10" max="10" width="6.44140625" customWidth="1"/>
    <col min="11" max="11" width="9.5546875" customWidth="1"/>
    <col min="12" max="12" width="11.5546875" customWidth="1"/>
    <col min="13" max="13" width="0" hidden="1" customWidth="1"/>
    <col min="14" max="14" width="9.88671875" hidden="1" customWidth="1"/>
    <col min="15" max="15" width="0" hidden="1" customWidth="1"/>
  </cols>
  <sheetData>
    <row r="1" spans="1:17" hidden="1" x14ac:dyDescent="0.3"/>
    <row r="2" spans="1:17" ht="15.6" hidden="1" x14ac:dyDescent="0.3">
      <c r="A2" s="33" t="s">
        <v>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7" ht="18" hidden="1" x14ac:dyDescent="0.35">
      <c r="A3" s="34" t="s">
        <v>24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7" ht="18" hidden="1" x14ac:dyDescent="0.3">
      <c r="A4" s="35" t="s">
        <v>22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7" ht="18" hidden="1" x14ac:dyDescent="0.3">
      <c r="A5" s="42" t="s">
        <v>23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11"/>
      <c r="N5" s="11"/>
    </row>
    <row r="6" spans="1:17" ht="15" customHeight="1" x14ac:dyDescent="0.3">
      <c r="A6" s="36" t="s">
        <v>17</v>
      </c>
      <c r="B6" s="36" t="s">
        <v>0</v>
      </c>
      <c r="C6" s="32" t="s">
        <v>1</v>
      </c>
      <c r="D6" s="32" t="s">
        <v>31</v>
      </c>
      <c r="E6" s="32" t="s">
        <v>2</v>
      </c>
      <c r="F6" s="32" t="s">
        <v>32</v>
      </c>
      <c r="G6" s="39" t="s">
        <v>14</v>
      </c>
      <c r="H6" s="40"/>
      <c r="I6" s="40"/>
      <c r="J6" s="40"/>
      <c r="K6" s="41"/>
      <c r="L6" s="36" t="s">
        <v>18</v>
      </c>
    </row>
    <row r="7" spans="1:17" ht="25.5" customHeight="1" x14ac:dyDescent="0.3">
      <c r="A7" s="37"/>
      <c r="B7" s="37"/>
      <c r="C7" s="32"/>
      <c r="D7" s="32"/>
      <c r="E7" s="32"/>
      <c r="F7" s="32"/>
      <c r="G7" s="30" t="s">
        <v>15</v>
      </c>
      <c r="H7" s="30" t="s">
        <v>3</v>
      </c>
      <c r="I7" s="30"/>
      <c r="J7" s="31" t="s">
        <v>20</v>
      </c>
      <c r="K7" s="31"/>
      <c r="L7" s="37"/>
    </row>
    <row r="8" spans="1:17" ht="17.25" customHeight="1" x14ac:dyDescent="0.3">
      <c r="A8" s="37"/>
      <c r="B8" s="37"/>
      <c r="C8" s="32"/>
      <c r="D8" s="32"/>
      <c r="E8" s="32"/>
      <c r="F8" s="32"/>
      <c r="G8" s="30"/>
      <c r="H8" s="30"/>
      <c r="I8" s="30"/>
      <c r="J8" s="31"/>
      <c r="K8" s="31"/>
      <c r="L8" s="37"/>
    </row>
    <row r="9" spans="1:17" x14ac:dyDescent="0.3">
      <c r="A9" s="38"/>
      <c r="B9" s="38"/>
      <c r="C9" s="32"/>
      <c r="D9" s="32"/>
      <c r="E9" s="32"/>
      <c r="F9" s="32"/>
      <c r="G9" s="10" t="s">
        <v>6</v>
      </c>
      <c r="H9" s="10" t="s">
        <v>4</v>
      </c>
      <c r="I9" s="10" t="s">
        <v>5</v>
      </c>
      <c r="J9" s="10" t="s">
        <v>4</v>
      </c>
      <c r="K9" s="10" t="s">
        <v>5</v>
      </c>
      <c r="L9" s="38"/>
      <c r="N9" s="9" t="s">
        <v>21</v>
      </c>
    </row>
    <row r="10" spans="1:17" x14ac:dyDescent="0.3">
      <c r="A10" s="27" t="s">
        <v>25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9"/>
      <c r="N10" s="12"/>
    </row>
    <row r="11" spans="1:17" x14ac:dyDescent="0.3">
      <c r="A11" s="7" t="s">
        <v>7</v>
      </c>
      <c r="B11" s="2" t="s">
        <v>13</v>
      </c>
      <c r="C11" s="3">
        <v>1</v>
      </c>
      <c r="D11" s="3">
        <v>2</v>
      </c>
      <c r="E11" s="5">
        <v>3782</v>
      </c>
      <c r="F11" s="5">
        <f>E11*C11</f>
        <v>3782</v>
      </c>
      <c r="G11" s="5">
        <f>8647*C11-F11</f>
        <v>4865</v>
      </c>
      <c r="H11" s="3">
        <v>35</v>
      </c>
      <c r="I11" s="5">
        <f>F11*H11/100</f>
        <v>1323.7</v>
      </c>
      <c r="J11" s="3"/>
      <c r="K11" s="5"/>
      <c r="L11" s="20">
        <f>F11+G11+I11+K11</f>
        <v>9970.7000000000007</v>
      </c>
      <c r="N11">
        <f>E11/2</f>
        <v>1891</v>
      </c>
    </row>
    <row r="12" spans="1:17" ht="15.6" x14ac:dyDescent="0.3">
      <c r="A12" s="7" t="s">
        <v>8</v>
      </c>
      <c r="B12" s="2" t="s">
        <v>9</v>
      </c>
      <c r="C12" s="3">
        <v>0.5</v>
      </c>
      <c r="D12" s="3">
        <v>8</v>
      </c>
      <c r="E12" s="5">
        <v>5691</v>
      </c>
      <c r="F12" s="5">
        <f t="shared" ref="F12:F16" si="0">E12*C12</f>
        <v>2845.5</v>
      </c>
      <c r="G12" s="5">
        <f t="shared" ref="G12:G16" si="1">8647*C12-F12</f>
        <v>1478</v>
      </c>
      <c r="H12" s="4"/>
      <c r="I12" s="6"/>
      <c r="J12" s="3"/>
      <c r="K12" s="5"/>
      <c r="L12" s="20">
        <f t="shared" ref="L12:L16" si="2">F12+G12+I12+K12</f>
        <v>4323.5</v>
      </c>
      <c r="N12" s="8">
        <f>E12</f>
        <v>5691</v>
      </c>
    </row>
    <row r="13" spans="1:17" x14ac:dyDescent="0.3">
      <c r="A13" s="7" t="s">
        <v>10</v>
      </c>
      <c r="B13" s="2" t="s">
        <v>11</v>
      </c>
      <c r="C13" s="3">
        <v>0.5</v>
      </c>
      <c r="D13" s="3">
        <v>6</v>
      </c>
      <c r="E13" s="5">
        <v>5032</v>
      </c>
      <c r="F13" s="5">
        <f t="shared" si="0"/>
        <v>2516</v>
      </c>
      <c r="G13" s="5">
        <f t="shared" si="1"/>
        <v>1807.5</v>
      </c>
      <c r="H13" s="3"/>
      <c r="I13" s="5"/>
      <c r="J13" s="3">
        <v>10</v>
      </c>
      <c r="K13" s="5">
        <f>F13*J13/100</f>
        <v>251.6</v>
      </c>
      <c r="L13" s="20">
        <f t="shared" si="2"/>
        <v>4575.1000000000004</v>
      </c>
      <c r="N13">
        <f t="shared" ref="N13" si="3">E13/2</f>
        <v>2516</v>
      </c>
    </row>
    <row r="14" spans="1:17" ht="17.25" customHeight="1" x14ac:dyDescent="0.3">
      <c r="A14" s="7">
        <v>4</v>
      </c>
      <c r="B14" s="2" t="s">
        <v>12</v>
      </c>
      <c r="C14" s="3">
        <v>0.25</v>
      </c>
      <c r="D14" s="3">
        <v>2</v>
      </c>
      <c r="E14" s="5">
        <v>3782</v>
      </c>
      <c r="F14" s="5">
        <f t="shared" si="0"/>
        <v>945.5</v>
      </c>
      <c r="G14" s="5">
        <f t="shared" si="1"/>
        <v>1216.25</v>
      </c>
      <c r="H14" s="4"/>
      <c r="I14" s="6"/>
      <c r="J14" s="3">
        <v>4</v>
      </c>
      <c r="K14" s="5">
        <f>F14*J14/100</f>
        <v>37.82</v>
      </c>
      <c r="L14" s="20">
        <f t="shared" si="2"/>
        <v>2199.5700000000002</v>
      </c>
    </row>
    <row r="15" spans="1:17" ht="15.6" x14ac:dyDescent="0.3">
      <c r="A15" s="7">
        <v>5</v>
      </c>
      <c r="B15" s="2" t="s">
        <v>19</v>
      </c>
      <c r="C15" s="3">
        <v>2</v>
      </c>
      <c r="D15" s="3">
        <v>3</v>
      </c>
      <c r="E15" s="5">
        <v>4095</v>
      </c>
      <c r="F15" s="5">
        <f t="shared" si="0"/>
        <v>8190</v>
      </c>
      <c r="G15" s="5">
        <f t="shared" si="1"/>
        <v>9104</v>
      </c>
      <c r="H15" s="3">
        <v>35</v>
      </c>
      <c r="I15" s="5">
        <v>2058.88</v>
      </c>
      <c r="J15" s="4">
        <v>8</v>
      </c>
      <c r="K15" s="6">
        <f>F15*0.08</f>
        <v>655.20000000000005</v>
      </c>
      <c r="L15" s="20">
        <f t="shared" si="2"/>
        <v>20008.080000000002</v>
      </c>
      <c r="Q15" s="22"/>
    </row>
    <row r="16" spans="1:17" ht="27.6" x14ac:dyDescent="0.3">
      <c r="A16" s="7">
        <v>6</v>
      </c>
      <c r="B16" s="24" t="s">
        <v>33</v>
      </c>
      <c r="C16" s="3">
        <v>0.5</v>
      </c>
      <c r="D16" s="3">
        <v>1</v>
      </c>
      <c r="E16" s="5">
        <v>3470</v>
      </c>
      <c r="F16" s="5">
        <f t="shared" si="0"/>
        <v>1735</v>
      </c>
      <c r="G16" s="5">
        <f t="shared" si="1"/>
        <v>2588.5</v>
      </c>
      <c r="H16" s="4"/>
      <c r="I16" s="6"/>
      <c r="J16" s="3"/>
      <c r="K16" s="5"/>
      <c r="L16" s="20">
        <f t="shared" si="2"/>
        <v>4323.5</v>
      </c>
      <c r="N16" s="8">
        <f>E16</f>
        <v>3470</v>
      </c>
    </row>
    <row r="17" spans="1:16" ht="15.75" customHeight="1" x14ac:dyDescent="0.3">
      <c r="A17" s="25" t="s">
        <v>26</v>
      </c>
      <c r="B17" s="26"/>
      <c r="C17" s="17">
        <f>SUM(C11:C16)</f>
        <v>4.75</v>
      </c>
      <c r="D17" s="17"/>
      <c r="E17" s="19" t="s">
        <v>28</v>
      </c>
      <c r="F17" s="18">
        <f>SUM(F11:F16)</f>
        <v>20014</v>
      </c>
      <c r="G17" s="18">
        <f>SUM(G11:G16)</f>
        <v>21059.25</v>
      </c>
      <c r="H17" s="18"/>
      <c r="I17" s="18">
        <f>SUM(I11:I16)</f>
        <v>3382.58</v>
      </c>
      <c r="J17" s="18"/>
      <c r="K17" s="18">
        <f>SUM(K11:K16)</f>
        <v>944.62000000000012</v>
      </c>
      <c r="L17" s="21">
        <f>SUM(L11:L16)</f>
        <v>45400.450000000004</v>
      </c>
      <c r="N17">
        <f>SUM(N11:N16)</f>
        <v>13568</v>
      </c>
      <c r="P17" s="22"/>
    </row>
    <row r="18" spans="1:16" ht="15.75" customHeight="1" x14ac:dyDescent="0.3">
      <c r="A18" s="25" t="s">
        <v>27</v>
      </c>
      <c r="B18" s="26"/>
      <c r="C18" s="18">
        <f>3.08+4.75</f>
        <v>7.83</v>
      </c>
      <c r="D18" s="17"/>
      <c r="E18" s="19" t="s">
        <v>28</v>
      </c>
      <c r="F18" s="19"/>
      <c r="G18" s="19" t="s">
        <v>28</v>
      </c>
      <c r="H18" s="19"/>
      <c r="I18" s="19" t="s">
        <v>28</v>
      </c>
      <c r="J18" s="19"/>
      <c r="K18" s="19" t="s">
        <v>28</v>
      </c>
      <c r="L18" s="23">
        <f>36729.23+45400.45</f>
        <v>82129.679999999993</v>
      </c>
    </row>
    <row r="19" spans="1:16" ht="28.5" customHeight="1" x14ac:dyDescent="0.3">
      <c r="A19" s="13"/>
      <c r="B19" s="14"/>
      <c r="C19" s="15"/>
      <c r="D19" s="15"/>
      <c r="E19" s="16"/>
      <c r="F19" s="16"/>
      <c r="G19" s="16"/>
      <c r="H19" s="16"/>
      <c r="I19" s="16"/>
      <c r="J19" s="16"/>
      <c r="K19" s="16"/>
      <c r="L19" s="16"/>
    </row>
    <row r="20" spans="1:16" ht="15.6" x14ac:dyDescent="0.3">
      <c r="B20" s="1"/>
      <c r="K20" s="8"/>
    </row>
    <row r="21" spans="1:16" ht="15.6" x14ac:dyDescent="0.3">
      <c r="B21" s="1" t="s">
        <v>29</v>
      </c>
      <c r="L21" s="8"/>
    </row>
    <row r="22" spans="1:16" ht="15.6" x14ac:dyDescent="0.3">
      <c r="B22" s="1" t="s">
        <v>30</v>
      </c>
    </row>
  </sheetData>
  <mergeCells count="18">
    <mergeCell ref="A2:N2"/>
    <mergeCell ref="A3:N3"/>
    <mergeCell ref="A4:N4"/>
    <mergeCell ref="A6:A9"/>
    <mergeCell ref="B6:B9"/>
    <mergeCell ref="C6:C9"/>
    <mergeCell ref="E6:E9"/>
    <mergeCell ref="G6:K6"/>
    <mergeCell ref="L6:L9"/>
    <mergeCell ref="G7:G8"/>
    <mergeCell ref="A5:L5"/>
    <mergeCell ref="A17:B17"/>
    <mergeCell ref="A18:B18"/>
    <mergeCell ref="A10:L10"/>
    <mergeCell ref="H7:I8"/>
    <mergeCell ref="J7:K8"/>
    <mergeCell ref="D6:D9"/>
    <mergeCell ref="F6:F9"/>
  </mergeCells>
  <pageMargins left="0.51181102362204722" right="0.51181102362204722" top="0.74803149606299213" bottom="0.74803149606299213" header="0.31496062992125984" footer="0.31496062992125984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2026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viktoria</cp:lastModifiedBy>
  <cp:lastPrinted>2026-08-26T05:23:28Z</cp:lastPrinted>
  <dcterms:created xsi:type="dcterms:W3CDTF">2017-08-29T18:40:43Z</dcterms:created>
  <dcterms:modified xsi:type="dcterms:W3CDTF">2026-08-26T05:24:04Z</dcterms:modified>
</cp:coreProperties>
</file>