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E:\Рішення сесій 2020 рік на 2024 рік\Сімдесят п'ята сесія 24.09.2026\Рішення\"/>
    </mc:Choice>
  </mc:AlternateContent>
  <xr:revisionPtr revIDLastSave="0" documentId="8_{7CF07421-2983-4D70-B50B-F15D8F7B330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01,10,2026" sheetId="2" r:id="rId1"/>
  </sheets>
  <calcPr calcId="181029"/>
</workbook>
</file>

<file path=xl/calcChain.xml><?xml version="1.0" encoding="utf-8"?>
<calcChain xmlns="http://schemas.openxmlformats.org/spreadsheetml/2006/main">
  <c r="C37" i="2" l="1"/>
  <c r="C36" i="2" l="1"/>
  <c r="S37" i="2"/>
  <c r="E36" i="2"/>
  <c r="F35" i="2"/>
  <c r="G35" i="2" s="1"/>
  <c r="S35" i="2" s="1"/>
  <c r="F34" i="2" l="1"/>
  <c r="L34" i="2" l="1"/>
  <c r="G34" i="2" s="1"/>
  <c r="S34" i="2" l="1"/>
  <c r="F33" i="2" l="1"/>
  <c r="F32" i="2"/>
  <c r="G32" i="2" s="1"/>
  <c r="F31" i="2"/>
  <c r="G31" i="2" s="1"/>
  <c r="F30" i="2"/>
  <c r="G30" i="2" s="1"/>
  <c r="F29" i="2"/>
  <c r="G29" i="2" s="1"/>
  <c r="F28" i="2"/>
  <c r="G28" i="2" s="1"/>
  <c r="F27" i="2"/>
  <c r="F26" i="2"/>
  <c r="J26" i="2" s="1"/>
  <c r="F25" i="2"/>
  <c r="G25" i="2" l="1"/>
  <c r="F36" i="2"/>
  <c r="R27" i="2"/>
  <c r="R36" i="2" s="1"/>
  <c r="L33" i="2"/>
  <c r="L36" i="2" s="1"/>
  <c r="S31" i="2"/>
  <c r="P26" i="2"/>
  <c r="P36" i="2" s="1"/>
  <c r="S25" i="2"/>
  <c r="J27" i="2"/>
  <c r="J36" i="2" s="1"/>
  <c r="R28" i="2"/>
  <c r="S28" i="2" s="1"/>
  <c r="S29" i="2"/>
  <c r="S30" i="2"/>
  <c r="R32" i="2"/>
  <c r="S32" i="2" s="1"/>
  <c r="N26" i="2"/>
  <c r="N36" i="2" s="1"/>
  <c r="G27" i="2" l="1"/>
  <c r="S27" i="2" s="1"/>
  <c r="G33" i="2"/>
  <c r="S33" i="2" s="1"/>
  <c r="S26" i="2"/>
  <c r="S36" i="2" s="1"/>
  <c r="G36" i="2" l="1"/>
</calcChain>
</file>

<file path=xl/sharedStrings.xml><?xml version="1.0" encoding="utf-8"?>
<sst xmlns="http://schemas.openxmlformats.org/spreadsheetml/2006/main" count="69" uniqueCount="54">
  <si>
    <t>№ з/п</t>
  </si>
  <si>
    <t>Кількість штатних посад</t>
  </si>
  <si>
    <t>Розряд</t>
  </si>
  <si>
    <t>Посадовий оклад (грн.)</t>
  </si>
  <si>
    <t>Надбавка (грн.)</t>
  </si>
  <si>
    <t>Доплата (грн.)</t>
  </si>
  <si>
    <t>Фонд заробітної плати на місяць (грн.)</t>
  </si>
  <si>
    <t>ЗАТВЕРДЖУЮ</t>
  </si>
  <si>
    <t>МП</t>
  </si>
  <si>
    <t>ШТАТНИЙ РОЗПИС</t>
  </si>
  <si>
    <t>Назва структурного підрозділу та посад</t>
  </si>
  <si>
    <t>Сестра медична</t>
  </si>
  <si>
    <t>за вислугу років</t>
  </si>
  <si>
    <t>%</t>
  </si>
  <si>
    <t>сума</t>
  </si>
  <si>
    <t>стаж</t>
  </si>
  <si>
    <t>Прибиральник службових приміщень</t>
  </si>
  <si>
    <t>за особливі умови праці</t>
  </si>
  <si>
    <t>за завідування бібліотекою</t>
  </si>
  <si>
    <t>Сторож</t>
  </si>
  <si>
    <t>Комірник</t>
  </si>
  <si>
    <t>_________________</t>
  </si>
  <si>
    <t>Бібліотекар</t>
  </si>
  <si>
    <t>Миколаївський навчально-виховний комплекс</t>
  </si>
  <si>
    <t>"загальноосвітній навчальний заклад-дошкільний навчальний заклад"</t>
  </si>
  <si>
    <t>за класність</t>
  </si>
  <si>
    <t>доведення до мінімальної зарплати</t>
  </si>
  <si>
    <t xml:space="preserve">молоді та спорту Миколаївської </t>
  </si>
  <si>
    <t>сільської ради Миколаївської</t>
  </si>
  <si>
    <t xml:space="preserve">______________  Н.С.Макшеєва      </t>
  </si>
  <si>
    <t>Миколаївської сільської ради Сумського району Сумської області</t>
  </si>
  <si>
    <t xml:space="preserve"> Начальник  відділу освіти,</t>
  </si>
  <si>
    <t>за шкідливі умови праці/дез. засоби</t>
  </si>
  <si>
    <t>10р.</t>
  </si>
  <si>
    <t>Робітник з комплексного обслуговування та ремонту будівель</t>
  </si>
  <si>
    <t>Завідувач господарства</t>
  </si>
  <si>
    <t>Машиніст (кочегар) котельні</t>
  </si>
  <si>
    <t xml:space="preserve"> територіальної громади</t>
  </si>
  <si>
    <t>"______" ___________ 2021 р.</t>
  </si>
  <si>
    <t>штат у кількості 22,8 штатних одиниць</t>
  </si>
  <si>
    <t>на 01 грудня  2021 року</t>
  </si>
  <si>
    <t>з місячним фондом заробітної плати 153 067</t>
  </si>
  <si>
    <t>(сто  п'ятдесят три тисячі шістдесят сім) грн 15 коп.</t>
  </si>
  <si>
    <t>Обслуговуючий персонал</t>
  </si>
  <si>
    <t>Місячний фонд за посадовим окладом</t>
  </si>
  <si>
    <t>Х</t>
  </si>
  <si>
    <t>Надія ОДІНЦОВА</t>
  </si>
  <si>
    <t>Водій автотранспортних засобів(автобуса) ІІ класу</t>
  </si>
  <si>
    <t>Водій автотранспортних засобів(автобуса) І класу</t>
  </si>
  <si>
    <t>Разом :</t>
  </si>
  <si>
    <t>ВСЬОГО за штатним розписом:</t>
  </si>
  <si>
    <t xml:space="preserve">Головний бухгалтер Відділу освіти, </t>
  </si>
  <si>
    <t>молоді та спорту Миколаївської сільської ради</t>
  </si>
  <si>
    <t>Електромонтер з ремонту та обслуговування електроустаткування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</si>
</sst>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&quot;р.&quot;;[Red]\-#,##0&quot;р.&quot;"/>
    <numFmt numFmtId="165" formatCode="0.0"/>
  </numFmts>
  <fonts count="15" x14ac:knownFonts="1">
    <font>
      <sz val="11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6"/>
      <color indexed="8"/>
      <name val="Calibri"/>
      <family val="2"/>
      <charset val="204"/>
    </font>
    <font>
      <b/>
      <sz val="12"/>
      <color indexed="8"/>
      <name val="Calibri"/>
      <family val="2"/>
      <charset val="204"/>
    </font>
    <font>
      <b/>
      <sz val="18"/>
      <color indexed="8"/>
      <name val="Calibri"/>
      <family val="2"/>
      <charset val="204"/>
    </font>
    <font>
      <sz val="10"/>
      <color indexed="8"/>
      <name val="Calibri"/>
      <family val="2"/>
      <charset val="204"/>
    </font>
    <font>
      <b/>
      <sz val="10"/>
      <color indexed="8"/>
      <name val="Calibri"/>
      <family val="2"/>
      <charset val="204"/>
    </font>
    <font>
      <sz val="11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1"/>
      <color rgb="FF000000"/>
      <name val="Times New Roman"/>
      <family val="1"/>
      <charset val="204"/>
    </font>
    <font>
      <b/>
      <sz val="8"/>
      <color indexed="8"/>
      <name val="Calibri"/>
      <family val="2"/>
      <charset val="204"/>
    </font>
    <font>
      <sz val="12"/>
      <color indexed="8"/>
      <name val="Times New Roman"/>
      <family val="1"/>
      <charset val="204"/>
    </font>
    <font>
      <sz val="10"/>
      <name val="Calibri"/>
      <family val="2"/>
      <charset val="204"/>
    </font>
    <font>
      <b/>
      <sz val="1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rgb="FF000000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/>
    <xf numFmtId="0" fontId="3" fillId="0" borderId="0" xfId="0" applyFont="1"/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2" fontId="5" fillId="0" borderId="1" xfId="0" applyNumberFormat="1" applyFont="1" applyBorder="1" applyAlignment="1">
      <alignment horizontal="center" vertical="center" wrapText="1"/>
    </xf>
    <xf numFmtId="1" fontId="5" fillId="0" borderId="1" xfId="0" applyNumberFormat="1" applyFont="1" applyBorder="1" applyAlignment="1">
      <alignment horizontal="center" vertical="center" wrapText="1"/>
    </xf>
    <xf numFmtId="0" fontId="7" fillId="0" borderId="0" xfId="0" applyFont="1"/>
    <xf numFmtId="0" fontId="9" fillId="0" borderId="0" xfId="0" applyFont="1"/>
    <xf numFmtId="0" fontId="10" fillId="0" borderId="0" xfId="0" applyFont="1"/>
    <xf numFmtId="0" fontId="8" fillId="0" borderId="0" xfId="0" applyFont="1"/>
    <xf numFmtId="0" fontId="8" fillId="0" borderId="8" xfId="0" applyFont="1" applyBorder="1"/>
    <xf numFmtId="2" fontId="0" fillId="0" borderId="0" xfId="0" applyNumberFormat="1"/>
    <xf numFmtId="0" fontId="3" fillId="0" borderId="0" xfId="0" applyFont="1" applyAlignment="1">
      <alignment horizontal="center"/>
    </xf>
    <xf numFmtId="165" fontId="6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2" fontId="6" fillId="0" borderId="0" xfId="0" applyNumberFormat="1" applyFont="1" applyAlignment="1">
      <alignment horizontal="center" vertical="center" wrapText="1"/>
    </xf>
    <xf numFmtId="0" fontId="11" fillId="0" borderId="0" xfId="0" applyFont="1"/>
    <xf numFmtId="0" fontId="6" fillId="3" borderId="1" xfId="0" applyFont="1" applyFill="1" applyBorder="1" applyAlignment="1">
      <alignment horizontal="center" vertical="center" wrapText="1"/>
    </xf>
    <xf numFmtId="2" fontId="6" fillId="3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12" fillId="0" borderId="0" xfId="0" applyFont="1"/>
    <xf numFmtId="4" fontId="6" fillId="0" borderId="1" xfId="0" applyNumberFormat="1" applyFont="1" applyBorder="1" applyAlignment="1">
      <alignment horizontal="center" vertical="center" wrapText="1"/>
    </xf>
    <xf numFmtId="4" fontId="6" fillId="3" borderId="1" xfId="0" applyNumberFormat="1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4" fontId="0" fillId="0" borderId="0" xfId="0" applyNumberFormat="1"/>
    <xf numFmtId="0" fontId="14" fillId="2" borderId="1" xfId="0" applyFont="1" applyFill="1" applyBorder="1" applyAlignment="1">
      <alignment horizontal="center" vertical="center" wrapText="1"/>
    </xf>
    <xf numFmtId="164" fontId="14" fillId="2" borderId="1" xfId="0" applyNumberFormat="1" applyFont="1" applyFill="1" applyBorder="1" applyAlignment="1">
      <alignment horizontal="center" vertical="center" wrapText="1"/>
    </xf>
    <xf numFmtId="2" fontId="3" fillId="0" borderId="0" xfId="0" applyNumberFormat="1" applyFont="1"/>
    <xf numFmtId="0" fontId="4" fillId="0" borderId="0" xfId="0" applyFont="1" applyAlignment="1">
      <alignment horizontal="center"/>
    </xf>
    <xf numFmtId="0" fontId="8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textRotation="90" wrapText="1"/>
    </xf>
    <xf numFmtId="0" fontId="1" fillId="0" borderId="5" xfId="0" applyFont="1" applyBorder="1" applyAlignment="1">
      <alignment horizontal="center" vertical="center" textRotation="90" wrapText="1"/>
    </xf>
    <xf numFmtId="0" fontId="1" fillId="0" borderId="6" xfId="0" applyFont="1" applyBorder="1" applyAlignment="1">
      <alignment horizontal="center" vertical="center" textRotation="90" wrapText="1"/>
    </xf>
    <xf numFmtId="0" fontId="1" fillId="0" borderId="7" xfId="0" applyFont="1" applyBorder="1" applyAlignment="1">
      <alignment horizontal="center" vertical="center" textRotation="90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2" fontId="0" fillId="0" borderId="0" xfId="0" applyNumberFormat="1" applyAlignment="1">
      <alignment horizontal="center"/>
    </xf>
    <xf numFmtId="0" fontId="1" fillId="3" borderId="2" xfId="0" applyFont="1" applyFill="1" applyBorder="1" applyAlignment="1">
      <alignment horizontal="left" vertical="center" wrapText="1"/>
    </xf>
    <xf numFmtId="0" fontId="1" fillId="3" borderId="3" xfId="0" applyFont="1" applyFill="1" applyBorder="1" applyAlignment="1">
      <alignment horizontal="left" vertical="center" wrapText="1"/>
    </xf>
    <xf numFmtId="0" fontId="1" fillId="3" borderId="4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/>
    </xf>
    <xf numFmtId="0" fontId="3" fillId="3" borderId="4" xfId="0" applyFont="1" applyFill="1" applyBorder="1" applyAlignment="1">
      <alignment horizontal="left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43"/>
  <sheetViews>
    <sheetView tabSelected="1" topLeftCell="A27" zoomScale="90" zoomScaleNormal="90" zoomScaleSheetLayoutView="90" workbookViewId="0">
      <selection activeCell="S37" sqref="S37"/>
    </sheetView>
  </sheetViews>
  <sheetFormatPr defaultRowHeight="14.4" x14ac:dyDescent="0.3"/>
  <cols>
    <col min="1" max="1" width="3.33203125" customWidth="1"/>
    <col min="2" max="2" width="28" customWidth="1"/>
    <col min="3" max="3" width="6.5546875" customWidth="1"/>
    <col min="4" max="4" width="4" customWidth="1"/>
    <col min="5" max="5" width="9.109375" customWidth="1"/>
    <col min="6" max="6" width="9.88671875" customWidth="1"/>
    <col min="7" max="7" width="8.44140625" customWidth="1"/>
    <col min="8" max="8" width="5.109375" customWidth="1"/>
    <col min="9" max="9" width="4" customWidth="1"/>
    <col min="10" max="10" width="7.33203125" customWidth="1"/>
    <col min="11" max="11" width="5.33203125" customWidth="1"/>
    <col min="12" max="12" width="7.5546875" customWidth="1"/>
    <col min="13" max="13" width="4.109375" customWidth="1"/>
    <col min="14" max="14" width="9.33203125" customWidth="1"/>
    <col min="15" max="15" width="4.44140625" customWidth="1"/>
    <col min="16" max="16" width="8" customWidth="1"/>
    <col min="17" max="17" width="4.109375" customWidth="1"/>
    <col min="18" max="18" width="7.44140625" customWidth="1"/>
    <col min="19" max="19" width="11" customWidth="1"/>
    <col min="20" max="20" width="11" bestFit="1" customWidth="1"/>
    <col min="21" max="21" width="14.33203125" customWidth="1"/>
  </cols>
  <sheetData>
    <row r="1" spans="1:19" hidden="1" x14ac:dyDescent="0.3">
      <c r="I1" s="8" t="s">
        <v>7</v>
      </c>
      <c r="J1" s="8"/>
      <c r="K1" s="8"/>
      <c r="L1" s="8"/>
      <c r="M1" s="8"/>
      <c r="N1" s="8"/>
      <c r="O1" s="8"/>
      <c r="P1" s="8"/>
      <c r="Q1" s="8"/>
      <c r="R1" s="8"/>
      <c r="S1" s="8"/>
    </row>
    <row r="2" spans="1:19" hidden="1" x14ac:dyDescent="0.3">
      <c r="I2" s="8" t="s">
        <v>39</v>
      </c>
      <c r="J2" s="8"/>
      <c r="K2" s="8"/>
      <c r="L2" s="8"/>
      <c r="M2" s="8"/>
      <c r="N2" s="8"/>
      <c r="O2" s="8"/>
      <c r="P2" s="8"/>
      <c r="Q2" s="8"/>
      <c r="R2" s="8"/>
      <c r="S2" s="8"/>
    </row>
    <row r="3" spans="1:19" hidden="1" x14ac:dyDescent="0.3">
      <c r="I3" s="8" t="s">
        <v>41</v>
      </c>
      <c r="J3" s="8"/>
      <c r="K3" s="8"/>
      <c r="L3" s="8"/>
      <c r="M3" s="8"/>
      <c r="N3" s="8"/>
      <c r="O3" s="8"/>
      <c r="P3" s="8"/>
      <c r="Q3" s="8"/>
      <c r="R3" s="8"/>
      <c r="S3" s="8"/>
    </row>
    <row r="4" spans="1:19" hidden="1" x14ac:dyDescent="0.3">
      <c r="I4" s="8" t="s">
        <v>42</v>
      </c>
      <c r="J4" s="8"/>
      <c r="K4" s="8"/>
      <c r="L4" s="8"/>
      <c r="M4" s="8"/>
      <c r="N4" s="8"/>
      <c r="O4" s="8"/>
      <c r="P4" s="8"/>
      <c r="Q4" s="8"/>
      <c r="R4" s="8"/>
      <c r="S4" s="8"/>
    </row>
    <row r="5" spans="1:19" ht="15.6" hidden="1" x14ac:dyDescent="0.3">
      <c r="A5" s="9"/>
      <c r="B5" s="9"/>
      <c r="C5" s="9"/>
      <c r="D5" s="9"/>
      <c r="E5" s="9"/>
      <c r="F5" s="9"/>
      <c r="G5" s="9"/>
      <c r="H5" s="9"/>
      <c r="I5" s="31" t="s">
        <v>31</v>
      </c>
      <c r="J5" s="31"/>
      <c r="K5" s="31"/>
      <c r="L5" s="31"/>
      <c r="M5" s="31"/>
      <c r="N5" s="31"/>
      <c r="O5" s="31"/>
      <c r="P5" s="10"/>
      <c r="Q5" s="10"/>
      <c r="R5" s="10"/>
      <c r="S5" s="10"/>
    </row>
    <row r="6" spans="1:19" ht="15.6" hidden="1" x14ac:dyDescent="0.3">
      <c r="A6" s="9"/>
      <c r="B6" s="9"/>
      <c r="C6" s="9"/>
      <c r="D6" s="9"/>
      <c r="E6" s="9"/>
      <c r="F6" s="9"/>
      <c r="G6" s="9"/>
      <c r="H6" s="9"/>
      <c r="I6" s="11" t="s">
        <v>27</v>
      </c>
      <c r="J6" s="11"/>
      <c r="K6" s="11"/>
      <c r="L6" s="12"/>
      <c r="M6" s="10"/>
      <c r="N6" s="10"/>
      <c r="O6" s="10"/>
      <c r="P6" s="10"/>
      <c r="Q6" s="10"/>
      <c r="R6" s="10"/>
      <c r="S6" s="10"/>
    </row>
    <row r="7" spans="1:19" ht="15.6" hidden="1" x14ac:dyDescent="0.3">
      <c r="A7" s="9"/>
      <c r="B7" s="9"/>
      <c r="C7" s="9"/>
      <c r="D7" s="9"/>
      <c r="E7" s="9"/>
      <c r="F7" s="9"/>
      <c r="G7" s="9"/>
      <c r="H7" s="9"/>
      <c r="I7" s="11" t="s">
        <v>28</v>
      </c>
      <c r="J7" s="11"/>
      <c r="K7" s="11"/>
      <c r="L7" s="12"/>
      <c r="M7" s="10"/>
      <c r="N7" s="10"/>
      <c r="O7" s="10"/>
      <c r="P7" s="10"/>
      <c r="Q7" s="10"/>
      <c r="R7" s="10"/>
      <c r="S7" s="10"/>
    </row>
    <row r="8" spans="1:19" ht="15.6" hidden="1" x14ac:dyDescent="0.3">
      <c r="A8" s="9"/>
      <c r="B8" s="9"/>
      <c r="C8" s="9"/>
      <c r="D8" s="9"/>
      <c r="E8" s="9"/>
      <c r="F8" s="9"/>
      <c r="G8" s="9"/>
      <c r="H8" s="9"/>
      <c r="I8" s="11" t="s">
        <v>37</v>
      </c>
      <c r="J8" s="11"/>
      <c r="K8" s="11"/>
      <c r="L8" s="11"/>
      <c r="M8" s="10"/>
      <c r="N8" s="10"/>
      <c r="O8" s="10"/>
      <c r="P8" s="10"/>
      <c r="Q8" s="10"/>
      <c r="R8" s="10"/>
      <c r="S8" s="10"/>
    </row>
    <row r="9" spans="1:19" ht="15.6" hidden="1" x14ac:dyDescent="0.3">
      <c r="A9" s="9"/>
      <c r="B9" s="9"/>
      <c r="C9" s="9"/>
      <c r="D9" s="9"/>
      <c r="E9" s="9"/>
      <c r="F9" s="9"/>
      <c r="G9" s="9"/>
      <c r="H9" s="9"/>
      <c r="I9" s="11"/>
      <c r="J9" s="11"/>
      <c r="K9" s="11"/>
      <c r="L9" s="32"/>
      <c r="M9" s="32"/>
      <c r="N9" s="10"/>
      <c r="O9" s="10"/>
      <c r="P9" s="10"/>
      <c r="Q9" s="10"/>
      <c r="R9" s="10"/>
      <c r="S9" s="10"/>
    </row>
    <row r="10" spans="1:19" ht="15.6" hidden="1" x14ac:dyDescent="0.3">
      <c r="A10" s="9"/>
      <c r="B10" s="9"/>
      <c r="C10" s="9"/>
      <c r="D10" s="9"/>
      <c r="E10" s="9"/>
      <c r="F10" s="9"/>
      <c r="G10" s="9"/>
      <c r="H10" s="9"/>
      <c r="I10" s="11" t="s">
        <v>29</v>
      </c>
      <c r="J10" s="11"/>
      <c r="K10" s="11"/>
      <c r="L10" s="12"/>
      <c r="M10" s="10"/>
      <c r="N10" s="10"/>
      <c r="O10" s="10"/>
      <c r="P10" s="10"/>
      <c r="Q10" s="10"/>
      <c r="R10" s="10"/>
      <c r="S10" s="10"/>
    </row>
    <row r="11" spans="1:19" hidden="1" x14ac:dyDescent="0.3"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</row>
    <row r="12" spans="1:19" hidden="1" x14ac:dyDescent="0.3">
      <c r="I12" s="8" t="s">
        <v>8</v>
      </c>
      <c r="J12" s="8"/>
      <c r="K12" s="8"/>
      <c r="L12" s="8"/>
      <c r="M12" s="8"/>
      <c r="N12" s="8"/>
      <c r="O12" s="8"/>
      <c r="P12" s="8" t="s">
        <v>38</v>
      </c>
      <c r="Q12" s="8"/>
      <c r="R12" s="8"/>
      <c r="S12" s="8"/>
    </row>
    <row r="13" spans="1:19" hidden="1" x14ac:dyDescent="0.3"/>
    <row r="14" spans="1:19" ht="21" hidden="1" x14ac:dyDescent="0.4">
      <c r="A14" s="33" t="s">
        <v>9</v>
      </c>
      <c r="B14" s="33"/>
      <c r="C14" s="33"/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33"/>
      <c r="O14" s="33"/>
      <c r="P14" s="33"/>
      <c r="Q14" s="33"/>
      <c r="R14" s="33"/>
      <c r="S14" s="33"/>
    </row>
    <row r="15" spans="1:19" ht="21" hidden="1" customHeight="1" x14ac:dyDescent="0.45">
      <c r="A15" s="30" t="s">
        <v>23</v>
      </c>
      <c r="B15" s="30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/>
    </row>
    <row r="16" spans="1:19" ht="21" hidden="1" customHeight="1" x14ac:dyDescent="0.45">
      <c r="A16" s="30" t="s">
        <v>24</v>
      </c>
      <c r="B16" s="30"/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0"/>
      <c r="R16" s="30"/>
      <c r="S16" s="30"/>
    </row>
    <row r="17" spans="1:20" ht="21" hidden="1" customHeight="1" x14ac:dyDescent="0.45">
      <c r="A17" s="30" t="s">
        <v>30</v>
      </c>
      <c r="B17" s="30"/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  <c r="O17" s="30"/>
      <c r="P17" s="30"/>
      <c r="Q17" s="30"/>
      <c r="R17" s="30"/>
      <c r="S17" s="30"/>
    </row>
    <row r="18" spans="1:20" ht="15.6" hidden="1" x14ac:dyDescent="0.3">
      <c r="A18" s="34" t="s">
        <v>40</v>
      </c>
      <c r="B18" s="34"/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4"/>
      <c r="R18" s="34"/>
      <c r="S18" s="34"/>
    </row>
    <row r="19" spans="1:20" hidden="1" x14ac:dyDescent="0.3">
      <c r="D19" s="1"/>
      <c r="E19" s="1"/>
      <c r="F19" s="1"/>
      <c r="G19" s="1"/>
    </row>
    <row r="20" spans="1:20" hidden="1" x14ac:dyDescent="0.3"/>
    <row r="21" spans="1:20" ht="20.25" customHeight="1" x14ac:dyDescent="0.3">
      <c r="A21" s="35" t="s">
        <v>0</v>
      </c>
      <c r="B21" s="35" t="s">
        <v>10</v>
      </c>
      <c r="C21" s="36" t="s">
        <v>1</v>
      </c>
      <c r="D21" s="36" t="s">
        <v>2</v>
      </c>
      <c r="E21" s="36" t="s">
        <v>3</v>
      </c>
      <c r="F21" s="36" t="s">
        <v>44</v>
      </c>
      <c r="G21" s="37" t="s">
        <v>26</v>
      </c>
      <c r="H21" s="40" t="s">
        <v>4</v>
      </c>
      <c r="I21" s="41"/>
      <c r="J21" s="41"/>
      <c r="K21" s="41"/>
      <c r="L21" s="41"/>
      <c r="M21" s="41"/>
      <c r="N21" s="42"/>
      <c r="O21" s="40" t="s">
        <v>5</v>
      </c>
      <c r="P21" s="41"/>
      <c r="Q21" s="41"/>
      <c r="R21" s="41"/>
      <c r="S21" s="35" t="s">
        <v>6</v>
      </c>
    </row>
    <row r="22" spans="1:20" ht="62.25" customHeight="1" x14ac:dyDescent="0.3">
      <c r="A22" s="35"/>
      <c r="B22" s="35"/>
      <c r="C22" s="36"/>
      <c r="D22" s="36"/>
      <c r="E22" s="36"/>
      <c r="F22" s="36"/>
      <c r="G22" s="38"/>
      <c r="H22" s="40" t="s">
        <v>12</v>
      </c>
      <c r="I22" s="41"/>
      <c r="J22" s="42"/>
      <c r="K22" s="40" t="s">
        <v>25</v>
      </c>
      <c r="L22" s="42"/>
      <c r="M22" s="35" t="s">
        <v>17</v>
      </c>
      <c r="N22" s="35"/>
      <c r="O22" s="35" t="s">
        <v>18</v>
      </c>
      <c r="P22" s="35"/>
      <c r="Q22" s="41" t="s">
        <v>32</v>
      </c>
      <c r="R22" s="42"/>
      <c r="S22" s="35"/>
    </row>
    <row r="23" spans="1:20" ht="17.25" customHeight="1" x14ac:dyDescent="0.3">
      <c r="A23" s="35"/>
      <c r="B23" s="35"/>
      <c r="C23" s="36"/>
      <c r="D23" s="36"/>
      <c r="E23" s="36"/>
      <c r="F23" s="36"/>
      <c r="G23" s="39"/>
      <c r="H23" s="4" t="s">
        <v>15</v>
      </c>
      <c r="I23" s="4" t="s">
        <v>13</v>
      </c>
      <c r="J23" s="4" t="s">
        <v>14</v>
      </c>
      <c r="K23" s="4" t="s">
        <v>13</v>
      </c>
      <c r="L23" s="4" t="s">
        <v>14</v>
      </c>
      <c r="M23" s="4" t="s">
        <v>13</v>
      </c>
      <c r="N23" s="4" t="s">
        <v>14</v>
      </c>
      <c r="O23" s="4" t="s">
        <v>13</v>
      </c>
      <c r="P23" s="4" t="s">
        <v>14</v>
      </c>
      <c r="Q23" s="4" t="s">
        <v>13</v>
      </c>
      <c r="R23" s="4" t="s">
        <v>14</v>
      </c>
      <c r="S23" s="35"/>
    </row>
    <row r="24" spans="1:20" ht="17.25" customHeight="1" x14ac:dyDescent="0.3">
      <c r="A24" s="44" t="s">
        <v>43</v>
      </c>
      <c r="B24" s="45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45"/>
      <c r="S24" s="46"/>
    </row>
    <row r="25" spans="1:20" ht="20.100000000000001" customHeight="1" x14ac:dyDescent="0.3">
      <c r="A25" s="3">
        <v>1</v>
      </c>
      <c r="B25" s="21" t="s">
        <v>35</v>
      </c>
      <c r="C25" s="5">
        <v>0.5</v>
      </c>
      <c r="D25" s="5">
        <v>8</v>
      </c>
      <c r="E25" s="6">
        <v>5691</v>
      </c>
      <c r="F25" s="6">
        <f>E25*C25</f>
        <v>2845.5</v>
      </c>
      <c r="G25" s="6">
        <f>8647*C25-F25-J25-L25-N25-P25</f>
        <v>1478</v>
      </c>
      <c r="H25" s="5"/>
      <c r="I25" s="5"/>
      <c r="J25" s="6"/>
      <c r="K25" s="6"/>
      <c r="L25" s="6"/>
      <c r="M25" s="5"/>
      <c r="N25" s="6"/>
      <c r="O25" s="5"/>
      <c r="P25" s="5"/>
      <c r="Q25" s="5"/>
      <c r="R25" s="5"/>
      <c r="S25" s="23">
        <f>F25+G25+J25+L25+N25+P25+R25</f>
        <v>4323.5</v>
      </c>
    </row>
    <row r="26" spans="1:20" ht="20.100000000000001" customHeight="1" x14ac:dyDescent="0.3">
      <c r="A26" s="3">
        <v>2</v>
      </c>
      <c r="B26" s="21" t="s">
        <v>22</v>
      </c>
      <c r="C26" s="5">
        <v>0.5</v>
      </c>
      <c r="D26" s="5">
        <v>8</v>
      </c>
      <c r="E26" s="6">
        <v>5691</v>
      </c>
      <c r="F26" s="6">
        <f>E26*C26</f>
        <v>2845.5</v>
      </c>
      <c r="G26" s="6"/>
      <c r="H26" s="27" t="s">
        <v>33</v>
      </c>
      <c r="I26" s="5">
        <v>20</v>
      </c>
      <c r="J26" s="6">
        <f>F26*I26/100</f>
        <v>569.1</v>
      </c>
      <c r="K26" s="6"/>
      <c r="L26" s="6"/>
      <c r="M26" s="5">
        <v>20</v>
      </c>
      <c r="N26" s="6">
        <f>F26*M26/100</f>
        <v>569.1</v>
      </c>
      <c r="O26" s="5">
        <v>15</v>
      </c>
      <c r="P26" s="6">
        <f>F26*O26/100</f>
        <v>426.82499999999999</v>
      </c>
      <c r="Q26" s="5"/>
      <c r="R26" s="6"/>
      <c r="S26" s="23">
        <f>F26+G26+J26+L26+N26+P26+R26</f>
        <v>4410.5249999999996</v>
      </c>
    </row>
    <row r="27" spans="1:20" ht="20.100000000000001" customHeight="1" x14ac:dyDescent="0.3">
      <c r="A27" s="3">
        <v>3</v>
      </c>
      <c r="B27" s="21" t="s">
        <v>11</v>
      </c>
      <c r="C27" s="5">
        <v>0.5</v>
      </c>
      <c r="D27" s="5">
        <v>6</v>
      </c>
      <c r="E27" s="6">
        <v>5032</v>
      </c>
      <c r="F27" s="6">
        <f t="shared" ref="F27:F33" si="0">E27*C27</f>
        <v>2516</v>
      </c>
      <c r="G27" s="6">
        <f t="shared" ref="G27:G34" si="1">8647*C27-F27-J27-L27-N27-P27</f>
        <v>1052.7</v>
      </c>
      <c r="H27" s="28">
        <v>27</v>
      </c>
      <c r="I27" s="5">
        <v>30</v>
      </c>
      <c r="J27" s="6">
        <f>F27*I27/100</f>
        <v>754.8</v>
      </c>
      <c r="K27" s="6"/>
      <c r="L27" s="6"/>
      <c r="M27" s="5"/>
      <c r="N27" s="6"/>
      <c r="O27" s="5"/>
      <c r="P27" s="5"/>
      <c r="Q27" s="5">
        <v>10</v>
      </c>
      <c r="R27" s="6">
        <f>F27*Q27%</f>
        <v>251.60000000000002</v>
      </c>
      <c r="S27" s="23">
        <f>F27+G27+J27+L27+N27+P27+R27</f>
        <v>4575.1000000000004</v>
      </c>
    </row>
    <row r="28" spans="1:20" ht="24.75" customHeight="1" x14ac:dyDescent="0.3">
      <c r="A28" s="3">
        <v>5</v>
      </c>
      <c r="B28" s="21" t="s">
        <v>16</v>
      </c>
      <c r="C28" s="5">
        <v>2</v>
      </c>
      <c r="D28" s="5">
        <v>2</v>
      </c>
      <c r="E28" s="6">
        <v>3782</v>
      </c>
      <c r="F28" s="6">
        <f t="shared" si="0"/>
        <v>7564</v>
      </c>
      <c r="G28" s="6">
        <f t="shared" si="1"/>
        <v>9730</v>
      </c>
      <c r="H28" s="5"/>
      <c r="I28" s="5"/>
      <c r="J28" s="6"/>
      <c r="K28" s="6"/>
      <c r="L28" s="6"/>
      <c r="M28" s="5"/>
      <c r="N28" s="6"/>
      <c r="O28" s="5"/>
      <c r="P28" s="5"/>
      <c r="Q28" s="5">
        <v>10</v>
      </c>
      <c r="R28" s="6">
        <f>F28*Q28%</f>
        <v>756.40000000000009</v>
      </c>
      <c r="S28" s="23">
        <f>F28+G28+J28+L28+N28+P28+R28</f>
        <v>18050.400000000001</v>
      </c>
    </row>
    <row r="29" spans="1:20" ht="20.100000000000001" customHeight="1" x14ac:dyDescent="0.3">
      <c r="A29" s="3">
        <v>6</v>
      </c>
      <c r="B29" s="21" t="s">
        <v>19</v>
      </c>
      <c r="C29" s="5">
        <v>0.5</v>
      </c>
      <c r="D29" s="5">
        <v>2</v>
      </c>
      <c r="E29" s="6">
        <v>3782</v>
      </c>
      <c r="F29" s="6">
        <f t="shared" si="0"/>
        <v>1891</v>
      </c>
      <c r="G29" s="6">
        <f t="shared" si="1"/>
        <v>2432.5</v>
      </c>
      <c r="H29" s="5"/>
      <c r="I29" s="5"/>
      <c r="J29" s="6"/>
      <c r="K29" s="6"/>
      <c r="L29" s="6"/>
      <c r="M29" s="5"/>
      <c r="N29" s="6"/>
      <c r="O29" s="5"/>
      <c r="P29" s="5"/>
      <c r="Q29" s="5"/>
      <c r="R29" s="5"/>
      <c r="S29" s="23">
        <f t="shared" ref="S29:S34" si="2">F29+G29+J29+L29+N29+P29+R29</f>
        <v>4323.5</v>
      </c>
    </row>
    <row r="30" spans="1:20" ht="20.100000000000001" customHeight="1" x14ac:dyDescent="0.3">
      <c r="A30" s="3">
        <v>8</v>
      </c>
      <c r="B30" s="21" t="s">
        <v>20</v>
      </c>
      <c r="C30" s="5">
        <v>0.5</v>
      </c>
      <c r="D30" s="5">
        <v>4</v>
      </c>
      <c r="E30" s="6">
        <v>4407</v>
      </c>
      <c r="F30" s="6">
        <f t="shared" si="0"/>
        <v>2203.5</v>
      </c>
      <c r="G30" s="6">
        <f t="shared" si="1"/>
        <v>2120</v>
      </c>
      <c r="H30" s="5"/>
      <c r="I30" s="5"/>
      <c r="J30" s="6"/>
      <c r="K30" s="6"/>
      <c r="L30" s="6"/>
      <c r="M30" s="5"/>
      <c r="N30" s="6"/>
      <c r="O30" s="5"/>
      <c r="P30" s="5"/>
      <c r="Q30" s="25"/>
      <c r="R30" s="5"/>
      <c r="S30" s="23">
        <f t="shared" si="2"/>
        <v>4323.5</v>
      </c>
    </row>
    <row r="31" spans="1:20" ht="42" customHeight="1" x14ac:dyDescent="0.3">
      <c r="A31" s="3">
        <v>10</v>
      </c>
      <c r="B31" s="21" t="s">
        <v>34</v>
      </c>
      <c r="C31" s="5">
        <v>1</v>
      </c>
      <c r="D31" s="5">
        <v>3</v>
      </c>
      <c r="E31" s="6">
        <v>4095</v>
      </c>
      <c r="F31" s="6">
        <f t="shared" si="0"/>
        <v>4095</v>
      </c>
      <c r="G31" s="6">
        <f t="shared" si="1"/>
        <v>4552</v>
      </c>
      <c r="H31" s="5"/>
      <c r="I31" s="5"/>
      <c r="J31" s="6"/>
      <c r="K31" s="6"/>
      <c r="L31" s="6"/>
      <c r="M31" s="5"/>
      <c r="N31" s="6"/>
      <c r="O31" s="5"/>
      <c r="P31" s="5"/>
      <c r="Q31" s="25"/>
      <c r="R31" s="5"/>
      <c r="S31" s="23">
        <f t="shared" si="2"/>
        <v>8647</v>
      </c>
    </row>
    <row r="32" spans="1:20" ht="20.100000000000001" customHeight="1" x14ac:dyDescent="0.3">
      <c r="A32" s="3">
        <v>11</v>
      </c>
      <c r="B32" s="21" t="s">
        <v>36</v>
      </c>
      <c r="C32" s="5">
        <v>4</v>
      </c>
      <c r="D32" s="5">
        <v>2</v>
      </c>
      <c r="E32" s="6">
        <v>3782</v>
      </c>
      <c r="F32" s="6">
        <f>E32*C32</f>
        <v>15128</v>
      </c>
      <c r="G32" s="6">
        <f t="shared" si="1"/>
        <v>19460</v>
      </c>
      <c r="H32" s="5"/>
      <c r="I32" s="5"/>
      <c r="J32" s="6"/>
      <c r="K32" s="6"/>
      <c r="L32" s="6"/>
      <c r="M32" s="5"/>
      <c r="N32" s="6"/>
      <c r="O32" s="5"/>
      <c r="P32" s="5"/>
      <c r="Q32" s="25">
        <v>8</v>
      </c>
      <c r="R32" s="5">
        <f>F32*Q32%</f>
        <v>1210.24</v>
      </c>
      <c r="S32" s="23">
        <f t="shared" si="2"/>
        <v>35798.239999999998</v>
      </c>
      <c r="T32" s="26"/>
    </row>
    <row r="33" spans="1:21" ht="27.75" customHeight="1" x14ac:dyDescent="0.3">
      <c r="A33" s="3">
        <v>12</v>
      </c>
      <c r="B33" s="21" t="s">
        <v>47</v>
      </c>
      <c r="C33" s="5">
        <v>1</v>
      </c>
      <c r="D33" s="5">
        <v>3</v>
      </c>
      <c r="E33" s="6">
        <v>4095</v>
      </c>
      <c r="F33" s="6">
        <f t="shared" si="0"/>
        <v>4095</v>
      </c>
      <c r="G33" s="6">
        <f t="shared" si="1"/>
        <v>4142.5</v>
      </c>
      <c r="H33" s="5"/>
      <c r="I33" s="5"/>
      <c r="J33" s="6"/>
      <c r="K33" s="7">
        <v>10</v>
      </c>
      <c r="L33" s="6">
        <f>F33*0.1</f>
        <v>409.5</v>
      </c>
      <c r="M33" s="5"/>
      <c r="N33" s="6"/>
      <c r="O33" s="5"/>
      <c r="P33" s="5"/>
      <c r="Q33" s="5"/>
      <c r="R33" s="5"/>
      <c r="S33" s="23">
        <f t="shared" si="2"/>
        <v>8647</v>
      </c>
    </row>
    <row r="34" spans="1:21" ht="29.25" customHeight="1" x14ac:dyDescent="0.3">
      <c r="A34" s="3">
        <v>13</v>
      </c>
      <c r="B34" s="21" t="s">
        <v>48</v>
      </c>
      <c r="C34" s="5">
        <v>1</v>
      </c>
      <c r="D34" s="5">
        <v>3</v>
      </c>
      <c r="E34" s="6">
        <v>4095</v>
      </c>
      <c r="F34" s="6">
        <f t="shared" ref="F34" si="3">E34*C34</f>
        <v>4095</v>
      </c>
      <c r="G34" s="6">
        <f t="shared" si="1"/>
        <v>3528.25</v>
      </c>
      <c r="H34" s="5"/>
      <c r="I34" s="5"/>
      <c r="J34" s="6"/>
      <c r="K34" s="7">
        <v>25</v>
      </c>
      <c r="L34" s="6">
        <f>F34*0.25</f>
        <v>1023.75</v>
      </c>
      <c r="M34" s="5"/>
      <c r="N34" s="6"/>
      <c r="O34" s="5"/>
      <c r="P34" s="5"/>
      <c r="Q34" s="5"/>
      <c r="R34" s="5"/>
      <c r="S34" s="23">
        <f t="shared" si="2"/>
        <v>8647</v>
      </c>
    </row>
    <row r="35" spans="1:21" ht="47.25" customHeight="1" x14ac:dyDescent="0.3">
      <c r="A35" s="3">
        <v>14</v>
      </c>
      <c r="B35" s="21" t="s">
        <v>53</v>
      </c>
      <c r="C35" s="5">
        <v>0.5</v>
      </c>
      <c r="D35" s="5">
        <v>4</v>
      </c>
      <c r="E35" s="6">
        <v>4407</v>
      </c>
      <c r="F35" s="6">
        <f t="shared" ref="F35" si="4">E35*C35</f>
        <v>2203.5</v>
      </c>
      <c r="G35" s="6">
        <f t="shared" ref="G35" si="5">8647*C35-F35-J35-L35-N35-P35</f>
        <v>2120</v>
      </c>
      <c r="H35" s="5"/>
      <c r="I35" s="5"/>
      <c r="J35" s="6"/>
      <c r="K35" s="7"/>
      <c r="L35" s="6"/>
      <c r="M35" s="5"/>
      <c r="N35" s="6"/>
      <c r="O35" s="5"/>
      <c r="P35" s="5"/>
      <c r="Q35" s="5"/>
      <c r="R35" s="5"/>
      <c r="S35" s="23">
        <f t="shared" ref="S35" si="6">F35+G35+J35+L35+N35+P35+R35</f>
        <v>4323.5</v>
      </c>
    </row>
    <row r="36" spans="1:21" s="2" customFormat="1" ht="15.6" x14ac:dyDescent="0.3">
      <c r="A36" s="47" t="s">
        <v>49</v>
      </c>
      <c r="B36" s="48"/>
      <c r="C36" s="20">
        <f>SUM(C25:C35)</f>
        <v>12</v>
      </c>
      <c r="D36" s="19"/>
      <c r="E36" s="20">
        <f>SUM(E25:E35)</f>
        <v>48859</v>
      </c>
      <c r="F36" s="20">
        <f t="shared" ref="F36:R36" si="7">SUM(F25:F35)</f>
        <v>49482</v>
      </c>
      <c r="G36" s="20">
        <f t="shared" si="7"/>
        <v>50615.95</v>
      </c>
      <c r="H36" s="20"/>
      <c r="I36" s="20"/>
      <c r="J36" s="20">
        <f t="shared" si="7"/>
        <v>1323.9</v>
      </c>
      <c r="K36" s="20"/>
      <c r="L36" s="20">
        <f t="shared" si="7"/>
        <v>1433.25</v>
      </c>
      <c r="M36" s="20"/>
      <c r="N36" s="20">
        <f t="shared" si="7"/>
        <v>569.1</v>
      </c>
      <c r="O36" s="20"/>
      <c r="P36" s="20">
        <f t="shared" si="7"/>
        <v>426.82499999999999</v>
      </c>
      <c r="Q36" s="20"/>
      <c r="R36" s="20">
        <f t="shared" si="7"/>
        <v>2218.2400000000002</v>
      </c>
      <c r="S36" s="20">
        <f>SUM(S25:S35)</f>
        <v>106069.265</v>
      </c>
      <c r="T36" s="29"/>
      <c r="U36" s="29"/>
    </row>
    <row r="37" spans="1:21" s="18" customFormat="1" ht="18" customHeight="1" x14ac:dyDescent="0.3">
      <c r="A37" s="47" t="s">
        <v>50</v>
      </c>
      <c r="B37" s="48"/>
      <c r="C37" s="20">
        <f>5+12</f>
        <v>17</v>
      </c>
      <c r="D37" s="19"/>
      <c r="E37" s="20" t="s">
        <v>45</v>
      </c>
      <c r="F37" s="20" t="s">
        <v>45</v>
      </c>
      <c r="G37" s="20" t="s">
        <v>45</v>
      </c>
      <c r="H37" s="20"/>
      <c r="I37" s="20"/>
      <c r="J37" s="20" t="s">
        <v>45</v>
      </c>
      <c r="K37" s="20"/>
      <c r="L37" s="20" t="s">
        <v>45</v>
      </c>
      <c r="M37" s="20"/>
      <c r="N37" s="20" t="s">
        <v>45</v>
      </c>
      <c r="O37" s="20"/>
      <c r="P37" s="20" t="s">
        <v>45</v>
      </c>
      <c r="Q37" s="20"/>
      <c r="R37" s="20" t="s">
        <v>45</v>
      </c>
      <c r="S37" s="24">
        <f>106069.27+121303.09</f>
        <v>227372.36</v>
      </c>
    </row>
    <row r="38" spans="1:21" s="2" customFormat="1" ht="13.5" customHeight="1" x14ac:dyDescent="0.3">
      <c r="B38" s="14"/>
      <c r="C38" s="15"/>
      <c r="D38" s="16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</row>
    <row r="39" spans="1:21" ht="1.2" customHeight="1" x14ac:dyDescent="0.3">
      <c r="F39" s="13"/>
      <c r="S39" s="13"/>
    </row>
    <row r="40" spans="1:21" ht="9" customHeight="1" x14ac:dyDescent="0.3">
      <c r="B40" s="8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8"/>
      <c r="S40" s="13"/>
    </row>
    <row r="41" spans="1:21" ht="15.6" x14ac:dyDescent="0.3">
      <c r="B41" s="8"/>
      <c r="C41" s="22" t="s">
        <v>51</v>
      </c>
      <c r="D41" s="22"/>
      <c r="E41" s="22"/>
      <c r="F41" s="22"/>
      <c r="G41" s="22"/>
      <c r="H41" s="22"/>
      <c r="I41" s="22" t="s">
        <v>21</v>
      </c>
      <c r="J41" s="22"/>
      <c r="K41" s="22"/>
      <c r="L41" s="22"/>
      <c r="M41" s="22"/>
      <c r="N41" s="22" t="s">
        <v>46</v>
      </c>
      <c r="O41" s="22"/>
      <c r="P41" s="22"/>
      <c r="Q41" s="43"/>
      <c r="R41" s="43"/>
      <c r="S41" s="13"/>
    </row>
    <row r="42" spans="1:21" ht="15.6" x14ac:dyDescent="0.3">
      <c r="B42" s="8"/>
      <c r="C42" s="22" t="s">
        <v>52</v>
      </c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</row>
    <row r="43" spans="1:21" x14ac:dyDescent="0.3">
      <c r="F43" s="13"/>
    </row>
  </sheetData>
  <mergeCells count="26">
    <mergeCell ref="Q41:R41"/>
    <mergeCell ref="S21:S23"/>
    <mergeCell ref="H22:J22"/>
    <mergeCell ref="K22:L22"/>
    <mergeCell ref="M22:N22"/>
    <mergeCell ref="O22:P22"/>
    <mergeCell ref="Q22:R22"/>
    <mergeCell ref="A24:S24"/>
    <mergeCell ref="A36:B36"/>
    <mergeCell ref="A37:B37"/>
    <mergeCell ref="A18:S18"/>
    <mergeCell ref="A21:A23"/>
    <mergeCell ref="B21:B23"/>
    <mergeCell ref="C21:C23"/>
    <mergeCell ref="D21:D23"/>
    <mergeCell ref="E21:E23"/>
    <mergeCell ref="F21:F23"/>
    <mergeCell ref="G21:G23"/>
    <mergeCell ref="H21:N21"/>
    <mergeCell ref="O21:R21"/>
    <mergeCell ref="A17:S17"/>
    <mergeCell ref="I5:O5"/>
    <mergeCell ref="L9:M9"/>
    <mergeCell ref="A14:S14"/>
    <mergeCell ref="A15:S15"/>
    <mergeCell ref="A16:S16"/>
  </mergeCells>
  <pageMargins left="0.98425196850393704" right="0" top="0.39370078740157483" bottom="0" header="0.31496062992125984" footer="0.11811023622047245"/>
  <pageSetup paperSize="9" scale="8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01,10,2026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2025-09-04T08:00:48Z</cp:lastPrinted>
  <dcterms:created xsi:type="dcterms:W3CDTF">2014-12-07T19:11:30Z</dcterms:created>
  <dcterms:modified xsi:type="dcterms:W3CDTF">2026-09-28T15:57:57Z</dcterms:modified>
</cp:coreProperties>
</file>