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8_{C93674F3-D54C-48FD-A76D-CAE91E59FB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.5" sheetId="2" r:id="rId1"/>
  </sheets>
  <definedNames>
    <definedName name="_xlnm.Print_Area" localSheetId="0">дод.5!$A$1:$F$96</definedName>
  </definedNames>
  <calcPr calcId="181029"/>
</workbook>
</file>

<file path=xl/calcChain.xml><?xml version="1.0" encoding="utf-8"?>
<calcChain xmlns="http://schemas.openxmlformats.org/spreadsheetml/2006/main">
  <c r="D72" i="2" l="1"/>
  <c r="E65" i="2" l="1"/>
  <c r="D79" i="2" l="1"/>
  <c r="D66" i="2"/>
  <c r="D63" i="2"/>
  <c r="D27" i="2"/>
  <c r="D17" i="2" l="1"/>
  <c r="D23" i="2" l="1"/>
  <c r="D62" i="2"/>
  <c r="E57" i="2" l="1"/>
  <c r="F80" i="2" l="1"/>
  <c r="E22" i="2"/>
  <c r="D22" i="2"/>
  <c r="F21" i="2"/>
  <c r="F23" i="2"/>
  <c r="F22" i="2" s="1"/>
  <c r="D32" i="2" l="1"/>
  <c r="E32" i="2"/>
  <c r="D73" i="2" l="1"/>
  <c r="D65" i="2" s="1"/>
  <c r="F33" i="2"/>
  <c r="F32" i="2"/>
  <c r="F31" i="2"/>
  <c r="D30" i="2"/>
  <c r="F67" i="2" l="1"/>
  <c r="D61" i="2" l="1"/>
  <c r="D57" i="2" s="1"/>
  <c r="E14" i="2"/>
  <c r="E12" i="2"/>
  <c r="D16" i="2"/>
  <c r="F15" i="2"/>
  <c r="F13" i="2"/>
  <c r="F12" i="2" s="1"/>
  <c r="D14" i="2"/>
  <c r="F14" i="2" s="1"/>
  <c r="D12" i="2"/>
  <c r="E88" i="2" l="1"/>
  <c r="E95" i="2" s="1"/>
  <c r="D88" i="2"/>
  <c r="D95" i="2" s="1"/>
  <c r="F78" i="2" l="1"/>
  <c r="F73" i="2" l="1"/>
  <c r="E38" i="2" l="1"/>
  <c r="D38" i="2"/>
  <c r="F39" i="2"/>
  <c r="F38" i="2" s="1"/>
  <c r="F41" i="2"/>
  <c r="F40" i="2" s="1"/>
  <c r="F70" i="2" l="1"/>
  <c r="F25" i="2" l="1"/>
  <c r="F24" i="2" s="1"/>
  <c r="F20" i="2"/>
  <c r="F17" i="2"/>
  <c r="E24" i="2"/>
  <c r="D24" i="2"/>
  <c r="E30" i="2"/>
  <c r="E26" i="2" l="1"/>
  <c r="D26" i="2"/>
  <c r="E40" i="2" l="1"/>
  <c r="E42" i="2"/>
  <c r="D40" i="2"/>
  <c r="E16" i="2" l="1"/>
  <c r="F16" i="2" l="1"/>
  <c r="E28" i="2"/>
  <c r="D28" i="2"/>
  <c r="F29" i="2"/>
  <c r="F28" i="2" s="1"/>
  <c r="F19" i="2"/>
  <c r="E18" i="2"/>
  <c r="F18" i="2"/>
  <c r="D18" i="2"/>
  <c r="F92" i="2" l="1"/>
  <c r="F62" i="2" l="1"/>
  <c r="F91" i="2" l="1"/>
  <c r="F43" i="2" l="1"/>
  <c r="D42" i="2" l="1"/>
  <c r="F42" i="2"/>
  <c r="F45" i="2"/>
  <c r="D44" i="2" l="1"/>
  <c r="D48" i="2" s="1"/>
  <c r="E44" i="2" l="1"/>
  <c r="E48" i="2" s="1"/>
  <c r="F44" i="2"/>
  <c r="F48" i="2" s="1"/>
  <c r="F90" i="2" l="1"/>
  <c r="F87" i="2" l="1"/>
  <c r="F79" i="2"/>
  <c r="F86" i="2" l="1"/>
  <c r="D20" i="2" l="1"/>
  <c r="F27" i="2" l="1"/>
  <c r="F26" i="2" s="1"/>
  <c r="F89" i="2" l="1"/>
  <c r="F88" i="2" s="1"/>
  <c r="F95" i="2" s="1"/>
  <c r="F64" i="2" l="1"/>
  <c r="F85" i="2"/>
  <c r="F84" i="2"/>
  <c r="F72" i="2"/>
  <c r="F77" i="2" l="1"/>
  <c r="F83" i="2" l="1"/>
  <c r="F74" i="2" l="1"/>
  <c r="F60" i="2" l="1"/>
  <c r="F63" i="2" l="1"/>
  <c r="F76" i="2" l="1"/>
  <c r="F36" i="2"/>
  <c r="F35" i="2" s="1"/>
  <c r="F34" i="2"/>
  <c r="E35" i="2"/>
  <c r="D35" i="2"/>
  <c r="D47" i="2" s="1"/>
  <c r="F75" i="2" l="1"/>
  <c r="F69" i="2" l="1"/>
  <c r="F71" i="2" l="1"/>
  <c r="E55" i="2" l="1"/>
  <c r="E94" i="2" s="1"/>
  <c r="E93" i="2" s="1"/>
  <c r="D55" i="2"/>
  <c r="D94" i="2" s="1"/>
  <c r="D93" i="2" s="1"/>
  <c r="F56" i="2"/>
  <c r="F55" i="2" s="1"/>
  <c r="F59" i="2"/>
  <c r="F61" i="2"/>
  <c r="F58" i="2"/>
  <c r="F68" i="2"/>
  <c r="F66" i="2"/>
  <c r="F65" i="2" s="1"/>
  <c r="E20" i="2"/>
  <c r="F30" i="2"/>
  <c r="F47" i="2" s="1"/>
  <c r="F57" i="2" l="1"/>
  <c r="E47" i="2"/>
  <c r="E46" i="2" s="1"/>
  <c r="D46" i="2"/>
  <c r="F46" i="2"/>
  <c r="F94" i="2" l="1"/>
  <c r="F93" i="2" s="1"/>
</calcChain>
</file>

<file path=xl/sharedStrings.xml><?xml version="1.0" encoding="utf-8"?>
<sst xmlns="http://schemas.openxmlformats.org/spreadsheetml/2006/main" count="107" uniqueCount="71">
  <si>
    <t>(код бюджету)</t>
  </si>
  <si>
    <t>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</si>
  <si>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</si>
  <si>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</si>
  <si>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 / Найменування бюджету - надавача міжбюджетного трансферту</t>
  </si>
  <si>
    <t>Освітня субвенція з державного бюджету місцевим бюджетам</t>
  </si>
  <si>
    <t>X</t>
  </si>
  <si>
    <t>загальний фонд</t>
  </si>
  <si>
    <t>спеціальний фонд</t>
  </si>
  <si>
    <t>Державний бюджет України</t>
  </si>
  <si>
    <t>Обласний бюджет Сумської області</t>
  </si>
  <si>
    <t>Інші субвенції з місцевого бюджету</t>
  </si>
  <si>
    <t>Код  Програмної класифікації видатків та кредитування місцевого бюджету/ Код бюджету</t>
  </si>
  <si>
    <t>І. Трансферти до загального фонду бюджету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</si>
  <si>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</si>
  <si>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</si>
  <si>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</si>
  <si>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Бюджет Сумської міської територіальної  громади</t>
  </si>
  <si>
    <t>Районний бюджет Сумського району</t>
  </si>
  <si>
    <t>Бюджет Степанівської селищної  територіальної громади</t>
  </si>
  <si>
    <t>І. Трансферти із загального фонду бюджету</t>
  </si>
  <si>
    <t xml:space="preserve">      ІІ. Трансферти із спеціального фонду бюджету</t>
  </si>
  <si>
    <t xml:space="preserve">Інші субвенції  з місцевого бюджету                                 </t>
  </si>
  <si>
    <t>Субвенція з місцевого бюджету на утримання об'єктів спільного користування чи ліквідацію негативних наслідків діяльності об'єктів спільного користування</t>
  </si>
  <si>
    <t xml:space="preserve">Субвенція з місцевого бюджету державному бюджету на виконання програми соціально-економічного розвитку регіонів </t>
  </si>
  <si>
    <t>Внесено змін</t>
  </si>
  <si>
    <t>Затверджено з урахуванням змін</t>
  </si>
  <si>
    <t>Затверджено</t>
  </si>
  <si>
    <t>Додаток 5</t>
  </si>
  <si>
    <t xml:space="preserve">   </t>
  </si>
  <si>
    <t xml:space="preserve">Обласний бюджет Сумської області </t>
  </si>
  <si>
    <t>Бюджет Новокаховської міської територіальної громади Каховського району Херсонської області</t>
  </si>
  <si>
    <t>Бюджет Миколаївської селищної територіальної громади Сумського району Сумської області</t>
  </si>
  <si>
    <t>ІІ. Трансферти до спеціального фонду бюджету</t>
  </si>
  <si>
    <t>Бюджет Липоводолинської селищної територіальної громади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</si>
  <si>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</si>
  <si>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Бюджет Нижньосироватської сільської територіальної громади</t>
  </si>
  <si>
    <t>Субвенція з місцевого бюджету за рахунок залишку коштів освітньої субвенції, що утворився на початок бюджетного періоду</t>
  </si>
  <si>
    <t>Державний бюджет (Військова частина А0501)</t>
  </si>
  <si>
    <t>Державний бюджет (Військова частина А2298)</t>
  </si>
  <si>
    <t>Субвенція з місцевого бюджету на забезпечення якісної, сучасної та доступної загальної середньої освіти "Нова українська школа" за  рахунок відповідної субвенції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</si>
  <si>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</si>
  <si>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</si>
  <si>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Державний бюджет України (5 прикордонний загін Державної прикордонної служби України військова частина 9953)</t>
  </si>
  <si>
    <t>Державний бюджет (Сумська районна державна адміністрація-районна військова адміністрація)</t>
  </si>
  <si>
    <t xml:space="preserve">Секретар сільської ради                                                                               </t>
  </si>
  <si>
    <t>Вікторія НЕПИЙВОДА</t>
  </si>
  <si>
    <t>Субвенція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</si>
  <si>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Державний бюджет України (Військова частина А7031)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</si>
  <si>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</si>
  <si>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Державний бюджет України (Сумський зональний відділ ВСП)</t>
  </si>
  <si>
    <t>Державний бюджет України (Військова частина А5067)</t>
  </si>
  <si>
    <t>Базова дотація</t>
  </si>
  <si>
    <t>Додаткова дотація з державного бюджету місцевим бюджетам на функціонування територій, на яких ведуться бойові дії</t>
  </si>
  <si>
    <t>Міжбюджетні трансферти на 2026 рік</t>
  </si>
  <si>
    <t>Державний бюджет України (військова частина А7113)</t>
  </si>
  <si>
    <t>Державний бюджет України (військова частина А0284)</t>
  </si>
  <si>
    <t>Державний бюджет України (військова частина А5067)</t>
  </si>
  <si>
    <t>Державний бюджет України (військова частина А1476)</t>
  </si>
  <si>
    <t>Державний бюджет України (військова частина А4962)</t>
  </si>
  <si>
    <t>УСЬОГО за розділами I, II, у тому числі:</t>
  </si>
  <si>
    <t>Бюджет Юнаківської сільської територіальної громади</t>
  </si>
  <si>
    <t xml:space="preserve">Інші дотації з місцевого бюджету </t>
  </si>
  <si>
    <t>Державний бюджет України (військова частина А4699)</t>
  </si>
  <si>
    <t>Державний бюджет України (військова частина А5260)</t>
  </si>
  <si>
    <t>Субвенція з державного бюджету місцевим бюджетам нареалізцію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</si>
  <si>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Державний бюджет України (Сумському обласному ТЦК та СП для Сумського районного ТЦК та СП)</t>
  </si>
  <si>
    <t>Державний бюджет України (військова частина А7047)</t>
  </si>
  <si>
    <t>Державний бюджет України (військовій частині А1451 для військової частини А4966)</t>
  </si>
  <si>
    <t>Державний бюджет України ( Головне управління національної поліції в Сумській області)</t>
  </si>
  <si>
    <t>до рішення сімдесят шостої сесії восьмого скликання
Миколаївської сільської ради від 22.10.2026 року №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</si>
</sst>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1" applyFont="1" applyAlignment="1">
      <alignment horizontal="left" vertical="center" wrapText="1"/>
    </xf>
    <xf numFmtId="4" fontId="4" fillId="0" borderId="0" xfId="1" applyNumberFormat="1" applyFont="1" applyAlignment="1">
      <alignment horizontal="center" vertical="center" wrapText="1"/>
    </xf>
    <xf numFmtId="0" fontId="4" fillId="0" borderId="0" xfId="0" applyFont="1"/>
    <xf numFmtId="0" fontId="7" fillId="0" borderId="1" xfId="1" applyFont="1" applyBorder="1" applyAlignment="1">
      <alignment horizontal="left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3" xfId="1" quotePrefix="1" applyFont="1" applyBorder="1" applyAlignment="1">
      <alignment wrapText="1"/>
    </xf>
    <xf numFmtId="0" fontId="6" fillId="0" borderId="1" xfId="1" applyFont="1" applyBorder="1" applyAlignment="1">
      <alignment horizontal="left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wrapText="1"/>
    </xf>
    <xf numFmtId="0" fontId="6" fillId="0" borderId="1" xfId="1" applyFont="1" applyBorder="1" applyAlignment="1">
      <alignment horizontal="left" wrapText="1"/>
    </xf>
    <xf numFmtId="4" fontId="6" fillId="0" borderId="1" xfId="1" applyNumberFormat="1" applyFont="1" applyBorder="1" applyAlignment="1">
      <alignment horizontal="center" wrapText="1"/>
    </xf>
    <xf numFmtId="0" fontId="6" fillId="0" borderId="4" xfId="1" applyFont="1" applyBorder="1" applyAlignment="1">
      <alignment horizontal="left" wrapText="1"/>
    </xf>
    <xf numFmtId="4" fontId="7" fillId="0" borderId="3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4" fontId="6" fillId="2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4" fontId="6" fillId="0" borderId="3" xfId="1" applyNumberFormat="1" applyFont="1" applyBorder="1" applyAlignment="1">
      <alignment horizontal="center" wrapText="1"/>
    </xf>
    <xf numFmtId="4" fontId="7" fillId="0" borderId="3" xfId="1" applyNumberFormat="1" applyFont="1" applyBorder="1" applyAlignment="1">
      <alignment horizont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0" fontId="6" fillId="2" borderId="1" xfId="1" quotePrefix="1" applyFont="1" applyFill="1" applyBorder="1" applyAlignment="1">
      <alignment horizontal="center" vertical="center" wrapText="1"/>
    </xf>
    <xf numFmtId="0" fontId="6" fillId="2" borderId="3" xfId="1" quotePrefix="1" applyFont="1" applyFill="1" applyBorder="1" applyAlignment="1">
      <alignment wrapText="1"/>
    </xf>
    <xf numFmtId="0" fontId="3" fillId="2" borderId="4" xfId="1" quotePrefix="1" applyFont="1" applyFill="1" applyBorder="1" applyAlignment="1">
      <alignment wrapText="1"/>
    </xf>
    <xf numFmtId="0" fontId="6" fillId="2" borderId="1" xfId="1" applyFont="1" applyFill="1" applyBorder="1" applyAlignment="1">
      <alignment horizontal="left" vertical="center" wrapText="1"/>
    </xf>
    <xf numFmtId="4" fontId="0" fillId="0" borderId="0" xfId="0" applyNumberFormat="1"/>
    <xf numFmtId="0" fontId="7" fillId="0" borderId="1" xfId="1" applyFont="1" applyBorder="1" applyAlignment="1">
      <alignment horizontal="center" wrapText="1"/>
    </xf>
    <xf numFmtId="0" fontId="6" fillId="0" borderId="1" xfId="1" quotePrefix="1" applyFont="1" applyBorder="1" applyAlignment="1">
      <alignment horizontal="center" wrapText="1"/>
    </xf>
    <xf numFmtId="0" fontId="7" fillId="0" borderId="1" xfId="1" quotePrefix="1" applyFont="1" applyBorder="1" applyAlignment="1">
      <alignment horizont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4" fontId="7" fillId="2" borderId="1" xfId="1" applyNumberFormat="1" applyFont="1" applyFill="1" applyBorder="1" applyAlignment="1">
      <alignment horizontal="center" wrapText="1"/>
    </xf>
    <xf numFmtId="4" fontId="6" fillId="2" borderId="1" xfId="1" applyNumberFormat="1" applyFont="1" applyFill="1" applyBorder="1" applyAlignment="1">
      <alignment horizont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7" fillId="0" borderId="2" xfId="1" quotePrefix="1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1" fillId="0" borderId="0" xfId="0" applyFont="1"/>
    <xf numFmtId="3" fontId="11" fillId="0" borderId="0" xfId="0" applyNumberFormat="1" applyFont="1"/>
    <xf numFmtId="0" fontId="7" fillId="0" borderId="1" xfId="1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11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" fontId="7" fillId="2" borderId="3" xfId="1" applyNumberFormat="1" applyFont="1" applyFill="1" applyBorder="1" applyAlignment="1">
      <alignment horizont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3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2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6" fillId="0" borderId="2" xfId="1" quotePrefix="1" applyFont="1" applyBorder="1" applyAlignment="1">
      <alignment horizontal="center" wrapText="1"/>
    </xf>
    <xf numFmtId="0" fontId="6" fillId="0" borderId="3" xfId="1" quotePrefix="1" applyFont="1" applyBorder="1" applyAlignment="1">
      <alignment horizont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7" fillId="0" borderId="2" xfId="1" quotePrefix="1" applyFont="1" applyBorder="1" applyAlignment="1">
      <alignment horizontal="center" wrapText="1"/>
    </xf>
    <xf numFmtId="0" fontId="7" fillId="0" borderId="3" xfId="1" quotePrefix="1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1" quotePrefix="1" applyFont="1" applyBorder="1" applyAlignment="1">
      <alignment horizontal="right" wrapText="1"/>
    </xf>
    <xf numFmtId="0" fontId="6" fillId="0" borderId="3" xfId="1" quotePrefix="1" applyFont="1" applyBorder="1" applyAlignment="1">
      <alignment horizontal="right" wrapText="1"/>
    </xf>
  </cellXfs>
  <cellStyles count="3">
    <cellStyle name="Normal_Доходи" xfId="1" xr:uid="{00000000-0005-0000-0000-000000000000}"/>
    <cellStyle name="Звичайни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142"/>
  <sheetViews>
    <sheetView tabSelected="1" topLeftCell="A20" zoomScale="82" zoomScaleNormal="82" workbookViewId="0">
      <selection activeCell="I20" sqref="I20"/>
    </sheetView>
  </sheetViews>
  <sheetFormatPr defaultRowHeight="14.4" x14ac:dyDescent="0.3"/>
  <cols>
    <col min="1" max="1" width="13.88671875" customWidth="1"/>
    <col min="2" max="2" width="13.33203125" customWidth="1"/>
    <col min="3" max="3" width="62.6640625" customWidth="1"/>
    <col min="4" max="4" width="19" customWidth="1"/>
    <col min="5" max="5" width="18.44140625" customWidth="1"/>
    <col min="6" max="6" width="20" style="53" customWidth="1"/>
    <col min="7" max="7" width="8.88671875" customWidth="1"/>
    <col min="8" max="8" width="12.33203125" bestFit="1" customWidth="1"/>
  </cols>
  <sheetData>
    <row r="1" spans="1:7" ht="24.6" customHeight="1" x14ac:dyDescent="0.35">
      <c r="A1" s="1"/>
      <c r="B1" s="1"/>
      <c r="C1" s="8"/>
      <c r="D1" s="21" t="s">
        <v>28</v>
      </c>
      <c r="E1" s="5"/>
      <c r="F1" s="46"/>
    </row>
    <row r="2" spans="1:7" ht="42.6" customHeight="1" x14ac:dyDescent="0.3">
      <c r="A2" s="1"/>
      <c r="B2" s="43"/>
      <c r="C2" s="43"/>
      <c r="D2" s="57" t="s">
        <v>70</v>
      </c>
      <c r="E2" s="57"/>
      <c r="F2" s="57"/>
      <c r="G2" s="23"/>
    </row>
    <row r="3" spans="1:7" ht="20.399999999999999" customHeight="1" x14ac:dyDescent="0.3">
      <c r="A3" s="58" t="s">
        <v>54</v>
      </c>
      <c r="B3" s="58"/>
      <c r="C3" s="58"/>
      <c r="D3" s="58"/>
      <c r="E3" s="58"/>
      <c r="F3" s="58"/>
    </row>
    <row r="4" spans="1:7" ht="9" hidden="1" customHeight="1" x14ac:dyDescent="0.3">
      <c r="A4" s="2"/>
      <c r="B4" s="2"/>
      <c r="C4" s="3"/>
      <c r="D4" s="43"/>
      <c r="E4" s="43"/>
      <c r="F4" s="47"/>
    </row>
    <row r="5" spans="1:7" ht="17.399999999999999" x14ac:dyDescent="0.3">
      <c r="A5" s="75">
        <v>1851200000</v>
      </c>
      <c r="B5" s="75"/>
      <c r="C5" s="75"/>
      <c r="D5" s="75"/>
      <c r="E5" s="75"/>
      <c r="F5" s="75"/>
    </row>
    <row r="6" spans="1:7" ht="15.6" x14ac:dyDescent="0.3">
      <c r="A6" s="76" t="s">
        <v>0</v>
      </c>
      <c r="B6" s="76"/>
      <c r="C6" s="76"/>
      <c r="D6" s="76"/>
      <c r="E6" s="76"/>
      <c r="F6" s="76"/>
    </row>
    <row r="7" spans="1:7" ht="31.95" customHeight="1" x14ac:dyDescent="0.3">
      <c r="A7" s="58" t="s">
        <v>1</v>
      </c>
      <c r="B7" s="58"/>
      <c r="C7" s="58"/>
      <c r="D7" s="58"/>
      <c r="E7" s="58"/>
      <c r="F7" s="58"/>
    </row>
    <row r="8" spans="1:7" ht="17.399999999999999" x14ac:dyDescent="0.3">
      <c r="A8" s="41"/>
      <c r="B8" s="41"/>
      <c r="C8" s="41"/>
      <c r="D8" s="43"/>
      <c r="E8" s="43"/>
      <c r="F8" s="54" t="s">
        <v>2</v>
      </c>
    </row>
    <row r="9" spans="1:7" ht="66" customHeight="1" x14ac:dyDescent="0.3">
      <c r="A9" s="59" t="s">
        <v>3</v>
      </c>
      <c r="B9" s="60"/>
      <c r="C9" s="20" t="s">
        <v>4</v>
      </c>
      <c r="D9" s="20" t="s">
        <v>27</v>
      </c>
      <c r="E9" s="20" t="s">
        <v>25</v>
      </c>
      <c r="F9" s="48" t="s">
        <v>26</v>
      </c>
    </row>
    <row r="10" spans="1:7" ht="19.2" customHeight="1" x14ac:dyDescent="0.3">
      <c r="A10" s="65">
        <v>1</v>
      </c>
      <c r="B10" s="66"/>
      <c r="C10" s="45">
        <v>2</v>
      </c>
      <c r="D10" s="45">
        <v>3</v>
      </c>
      <c r="E10" s="45">
        <v>4</v>
      </c>
      <c r="F10" s="49">
        <v>5</v>
      </c>
    </row>
    <row r="11" spans="1:7" ht="30" customHeight="1" x14ac:dyDescent="0.3">
      <c r="A11" s="72" t="s">
        <v>13</v>
      </c>
      <c r="B11" s="73"/>
      <c r="C11" s="73"/>
      <c r="D11" s="73"/>
      <c r="E11" s="73"/>
      <c r="F11" s="74"/>
    </row>
    <row r="12" spans="1:7" ht="22.2" customHeight="1" x14ac:dyDescent="0.3">
      <c r="A12" s="61">
        <v>41020100</v>
      </c>
      <c r="B12" s="62" t="s">
        <v>52</v>
      </c>
      <c r="C12" s="9" t="s">
        <v>52</v>
      </c>
      <c r="D12" s="15">
        <f>D13</f>
        <v>2624500</v>
      </c>
      <c r="E12" s="15">
        <f>E13</f>
        <v>0</v>
      </c>
      <c r="F12" s="15">
        <f>F13</f>
        <v>2624500</v>
      </c>
    </row>
    <row r="13" spans="1:7" ht="21" customHeight="1" x14ac:dyDescent="0.3">
      <c r="A13" s="63">
        <v>9900000000</v>
      </c>
      <c r="B13" s="64"/>
      <c r="C13" s="16" t="s">
        <v>9</v>
      </c>
      <c r="D13" s="17">
        <v>2624500</v>
      </c>
      <c r="E13" s="38"/>
      <c r="F13" s="17">
        <f>D13+E13</f>
        <v>2624500</v>
      </c>
    </row>
    <row r="14" spans="1:7" ht="36.6" customHeight="1" x14ac:dyDescent="0.3">
      <c r="A14" s="61">
        <v>41020300</v>
      </c>
      <c r="B14" s="62"/>
      <c r="C14" s="9" t="s">
        <v>53</v>
      </c>
      <c r="D14" s="25">
        <f>D15</f>
        <v>3044700</v>
      </c>
      <c r="E14" s="25">
        <f>E15</f>
        <v>0</v>
      </c>
      <c r="F14" s="25">
        <f>D14+E14</f>
        <v>3044700</v>
      </c>
    </row>
    <row r="15" spans="1:7" ht="21" customHeight="1" x14ac:dyDescent="0.3">
      <c r="A15" s="63">
        <v>9900000000</v>
      </c>
      <c r="B15" s="64"/>
      <c r="C15" s="16" t="s">
        <v>9</v>
      </c>
      <c r="D15" s="17">
        <v>3044700</v>
      </c>
      <c r="E15" s="38"/>
      <c r="F15" s="17">
        <f>D15+E15</f>
        <v>3044700</v>
      </c>
    </row>
    <row r="16" spans="1:7" ht="84" customHeight="1" x14ac:dyDescent="0.3">
      <c r="A16" s="61">
        <v>41021400</v>
      </c>
      <c r="B16" s="62"/>
      <c r="C16" s="9" t="s">
        <v>35</v>
      </c>
      <c r="D16" s="15">
        <f>D17</f>
        <v>9065600</v>
      </c>
      <c r="E16" s="15">
        <f>E17</f>
        <v>0</v>
      </c>
      <c r="F16" s="15">
        <f>D16+E16</f>
        <v>9065600</v>
      </c>
    </row>
    <row r="17" spans="1:6" ht="21" customHeight="1" x14ac:dyDescent="0.3">
      <c r="A17" s="63">
        <v>9900000000</v>
      </c>
      <c r="B17" s="64"/>
      <c r="C17" s="16" t="s">
        <v>9</v>
      </c>
      <c r="D17" s="17">
        <f>4038100+5027500</f>
        <v>9065600</v>
      </c>
      <c r="E17" s="38"/>
      <c r="F17" s="17">
        <f>D17+E17</f>
        <v>9065600</v>
      </c>
    </row>
    <row r="18" spans="1:6" ht="22.2" customHeight="1" x14ac:dyDescent="0.3">
      <c r="A18" s="61">
        <v>41033900</v>
      </c>
      <c r="B18" s="62"/>
      <c r="C18" s="9" t="s">
        <v>5</v>
      </c>
      <c r="D18" s="15">
        <f>D19</f>
        <v>19772400</v>
      </c>
      <c r="E18" s="15">
        <f t="shared" ref="E18:F18" si="0">E19</f>
        <v>0</v>
      </c>
      <c r="F18" s="15">
        <f t="shared" si="0"/>
        <v>19772400</v>
      </c>
    </row>
    <row r="19" spans="1:6" ht="21" customHeight="1" x14ac:dyDescent="0.3">
      <c r="A19" s="63">
        <v>9900000000</v>
      </c>
      <c r="B19" s="64"/>
      <c r="C19" s="16" t="s">
        <v>9</v>
      </c>
      <c r="D19" s="17">
        <v>19772400</v>
      </c>
      <c r="E19" s="38">
        <v>0</v>
      </c>
      <c r="F19" s="17">
        <f>D19+E19</f>
        <v>19772400</v>
      </c>
    </row>
    <row r="20" spans="1:6" ht="48.6" customHeight="1" x14ac:dyDescent="0.3">
      <c r="A20" s="61">
        <v>41035400</v>
      </c>
      <c r="B20" s="62"/>
      <c r="C20" s="9" t="s">
        <v>41</v>
      </c>
      <c r="D20" s="15">
        <f>D21</f>
        <v>29000</v>
      </c>
      <c r="E20" s="15">
        <f>E21</f>
        <v>26300</v>
      </c>
      <c r="F20" s="15">
        <f>F21</f>
        <v>55300</v>
      </c>
    </row>
    <row r="21" spans="1:6" ht="18.75" customHeight="1" x14ac:dyDescent="0.3">
      <c r="A21" s="63">
        <v>9900000000</v>
      </c>
      <c r="B21" s="64"/>
      <c r="C21" s="16" t="s">
        <v>9</v>
      </c>
      <c r="D21" s="17">
        <v>29000</v>
      </c>
      <c r="E21" s="17">
        <v>26300</v>
      </c>
      <c r="F21" s="17">
        <f>D21+E21</f>
        <v>55300</v>
      </c>
    </row>
    <row r="22" spans="1:6" ht="69.599999999999994" customHeight="1" x14ac:dyDescent="0.3">
      <c r="A22" s="61">
        <v>41036000</v>
      </c>
      <c r="B22" s="62"/>
      <c r="C22" s="9" t="s">
        <v>65</v>
      </c>
      <c r="D22" s="15">
        <f>D23</f>
        <v>0</v>
      </c>
      <c r="E22" s="15">
        <f t="shared" ref="E22:F22" si="1">E23</f>
        <v>0</v>
      </c>
      <c r="F22" s="15">
        <f t="shared" si="1"/>
        <v>0</v>
      </c>
    </row>
    <row r="23" spans="1:6" ht="18.75" customHeight="1" x14ac:dyDescent="0.3">
      <c r="A23" s="63">
        <v>9900000000</v>
      </c>
      <c r="B23" s="64"/>
      <c r="C23" s="16" t="s">
        <v>9</v>
      </c>
      <c r="D23" s="17">
        <f>628900-628900</f>
        <v>0</v>
      </c>
      <c r="E23" s="17"/>
      <c r="F23" s="17">
        <f>D23+E23</f>
        <v>0</v>
      </c>
    </row>
    <row r="24" spans="1:6" ht="51.6" customHeight="1" x14ac:dyDescent="0.3">
      <c r="A24" s="61">
        <v>41036300</v>
      </c>
      <c r="B24" s="62"/>
      <c r="C24" s="9" t="s">
        <v>42</v>
      </c>
      <c r="D24" s="15">
        <f>D25</f>
        <v>1739000</v>
      </c>
      <c r="E24" s="15">
        <f t="shared" ref="E24" si="2">E25</f>
        <v>-243100</v>
      </c>
      <c r="F24" s="15">
        <f>F25</f>
        <v>1495900</v>
      </c>
    </row>
    <row r="25" spans="1:6" ht="21" customHeight="1" x14ac:dyDescent="0.3">
      <c r="A25" s="63">
        <v>9900000000</v>
      </c>
      <c r="B25" s="64"/>
      <c r="C25" s="16" t="s">
        <v>9</v>
      </c>
      <c r="D25" s="17">
        <v>1739000</v>
      </c>
      <c r="E25" s="17">
        <v>-243100</v>
      </c>
      <c r="F25" s="17">
        <f>D25+E25</f>
        <v>1495900</v>
      </c>
    </row>
    <row r="26" spans="1:6" ht="22.2" customHeight="1" x14ac:dyDescent="0.3">
      <c r="A26" s="61">
        <v>41040400</v>
      </c>
      <c r="B26" s="62"/>
      <c r="C26" s="9" t="s">
        <v>62</v>
      </c>
      <c r="D26" s="15">
        <f>D27</f>
        <v>1243500</v>
      </c>
      <c r="E26" s="15">
        <f t="shared" ref="E26:F26" si="3">E27</f>
        <v>0</v>
      </c>
      <c r="F26" s="15">
        <f t="shared" si="3"/>
        <v>1243500</v>
      </c>
    </row>
    <row r="27" spans="1:6" ht="19.5" customHeight="1" x14ac:dyDescent="0.3">
      <c r="A27" s="63">
        <v>1810000000</v>
      </c>
      <c r="B27" s="64"/>
      <c r="C27" s="16" t="s">
        <v>10</v>
      </c>
      <c r="D27" s="17">
        <f>1075000+168500</f>
        <v>1243500</v>
      </c>
      <c r="E27" s="17"/>
      <c r="F27" s="17">
        <f>D27+E27</f>
        <v>1243500</v>
      </c>
    </row>
    <row r="28" spans="1:6" ht="67.5" hidden="1" customHeight="1" x14ac:dyDescent="0.3">
      <c r="A28" s="61">
        <v>41051400</v>
      </c>
      <c r="B28" s="62"/>
      <c r="C28" s="9" t="s">
        <v>40</v>
      </c>
      <c r="D28" s="15">
        <f>D29</f>
        <v>0</v>
      </c>
      <c r="E28" s="15">
        <f t="shared" ref="E28:F28" si="4">E29</f>
        <v>0</v>
      </c>
      <c r="F28" s="15">
        <f t="shared" si="4"/>
        <v>0</v>
      </c>
    </row>
    <row r="29" spans="1:6" ht="19.5" hidden="1" customHeight="1" x14ac:dyDescent="0.3">
      <c r="A29" s="63">
        <v>1810000000</v>
      </c>
      <c r="B29" s="64"/>
      <c r="C29" s="16" t="s">
        <v>10</v>
      </c>
      <c r="D29" s="17"/>
      <c r="E29" s="17"/>
      <c r="F29" s="17">
        <f>D29+E29</f>
        <v>0</v>
      </c>
    </row>
    <row r="30" spans="1:6" ht="21" customHeight="1" x14ac:dyDescent="0.3">
      <c r="A30" s="61">
        <v>41053900</v>
      </c>
      <c r="B30" s="62"/>
      <c r="C30" s="9" t="s">
        <v>11</v>
      </c>
      <c r="D30" s="15">
        <f>D31</f>
        <v>500000</v>
      </c>
      <c r="E30" s="15">
        <f>E31</f>
        <v>0</v>
      </c>
      <c r="F30" s="15">
        <f>F31</f>
        <v>500000</v>
      </c>
    </row>
    <row r="31" spans="1:6" ht="23.4" customHeight="1" x14ac:dyDescent="0.3">
      <c r="A31" s="63">
        <v>1855000000</v>
      </c>
      <c r="B31" s="64"/>
      <c r="C31" s="16" t="s">
        <v>61</v>
      </c>
      <c r="D31" s="17">
        <v>500000</v>
      </c>
      <c r="E31" s="17"/>
      <c r="F31" s="17">
        <f>D31+E31</f>
        <v>500000</v>
      </c>
    </row>
    <row r="32" spans="1:6" ht="82.2" customHeight="1" x14ac:dyDescent="0.3">
      <c r="A32" s="61">
        <v>41059300</v>
      </c>
      <c r="B32" s="62"/>
      <c r="C32" s="9" t="s">
        <v>49</v>
      </c>
      <c r="D32" s="15">
        <f>D33+D34</f>
        <v>800634</v>
      </c>
      <c r="E32" s="15">
        <f>E33+E34</f>
        <v>0</v>
      </c>
      <c r="F32" s="15">
        <f t="shared" ref="F32" si="5">D32+E32</f>
        <v>800634</v>
      </c>
    </row>
    <row r="33" spans="1:6" ht="18" customHeight="1" x14ac:dyDescent="0.3">
      <c r="A33" s="63">
        <v>1810000000</v>
      </c>
      <c r="B33" s="64"/>
      <c r="C33" s="16" t="s">
        <v>10</v>
      </c>
      <c r="D33" s="17">
        <v>800634</v>
      </c>
      <c r="E33" s="38"/>
      <c r="F33" s="17">
        <f>D33+E33</f>
        <v>800634</v>
      </c>
    </row>
    <row r="34" spans="1:6" ht="18" hidden="1" customHeight="1" x14ac:dyDescent="0.3">
      <c r="A34" s="77"/>
      <c r="B34" s="78"/>
      <c r="C34" s="18"/>
      <c r="D34" s="17"/>
      <c r="E34" s="17"/>
      <c r="F34" s="38">
        <f>D34+E34</f>
        <v>0</v>
      </c>
    </row>
    <row r="35" spans="1:6" ht="77.400000000000006" hidden="1" customHeight="1" x14ac:dyDescent="0.3">
      <c r="A35" s="61">
        <v>41059300</v>
      </c>
      <c r="B35" s="62"/>
      <c r="C35" s="9" t="s">
        <v>49</v>
      </c>
      <c r="D35" s="25">
        <f>D36</f>
        <v>0</v>
      </c>
      <c r="E35" s="25">
        <f t="shared" ref="E35:F35" si="6">E36</f>
        <v>0</v>
      </c>
      <c r="F35" s="50">
        <f t="shared" si="6"/>
        <v>0</v>
      </c>
    </row>
    <row r="36" spans="1:6" ht="21" hidden="1" customHeight="1" x14ac:dyDescent="0.3">
      <c r="A36" s="63">
        <v>18100000000</v>
      </c>
      <c r="B36" s="64"/>
      <c r="C36" s="16" t="s">
        <v>10</v>
      </c>
      <c r="D36" s="17">
        <v>0</v>
      </c>
      <c r="E36" s="38">
        <v>0</v>
      </c>
      <c r="F36" s="38">
        <f>D36+E36</f>
        <v>0</v>
      </c>
    </row>
    <row r="37" spans="1:6" ht="30" customHeight="1" x14ac:dyDescent="0.3">
      <c r="A37" s="72" t="s">
        <v>33</v>
      </c>
      <c r="B37" s="73"/>
      <c r="C37" s="73"/>
      <c r="D37" s="73"/>
      <c r="E37" s="73"/>
      <c r="F37" s="74"/>
    </row>
    <row r="38" spans="1:6" ht="50.4" hidden="1" customHeight="1" x14ac:dyDescent="0.3">
      <c r="A38" s="61">
        <v>41035400</v>
      </c>
      <c r="B38" s="62"/>
      <c r="C38" s="9" t="s">
        <v>41</v>
      </c>
      <c r="D38" s="39">
        <f>D39</f>
        <v>0</v>
      </c>
      <c r="E38" s="39">
        <f>E39</f>
        <v>0</v>
      </c>
      <c r="F38" s="51">
        <f>F39</f>
        <v>0</v>
      </c>
    </row>
    <row r="39" spans="1:6" ht="18.75" hidden="1" customHeight="1" x14ac:dyDescent="0.3">
      <c r="A39" s="63">
        <v>9900000000</v>
      </c>
      <c r="B39" s="64"/>
      <c r="C39" s="35" t="s">
        <v>9</v>
      </c>
      <c r="D39" s="17">
        <v>0</v>
      </c>
      <c r="E39" s="38"/>
      <c r="F39" s="38">
        <f>D39+E39</f>
        <v>0</v>
      </c>
    </row>
    <row r="40" spans="1:6" ht="47.4" hidden="1" customHeight="1" x14ac:dyDescent="0.3">
      <c r="A40" s="61">
        <v>41037400</v>
      </c>
      <c r="B40" s="62"/>
      <c r="C40" s="9" t="s">
        <v>47</v>
      </c>
      <c r="D40" s="15">
        <f>D41</f>
        <v>0</v>
      </c>
      <c r="E40" s="15">
        <f>E41</f>
        <v>0</v>
      </c>
      <c r="F40" s="37">
        <f>F41</f>
        <v>0</v>
      </c>
    </row>
    <row r="41" spans="1:6" ht="18.75" hidden="1" customHeight="1" x14ac:dyDescent="0.3">
      <c r="A41" s="63">
        <v>9900000000</v>
      </c>
      <c r="B41" s="64"/>
      <c r="C41" s="35" t="s">
        <v>9</v>
      </c>
      <c r="D41" s="17">
        <v>0</v>
      </c>
      <c r="E41" s="38"/>
      <c r="F41" s="38">
        <f>D41+E41</f>
        <v>0</v>
      </c>
    </row>
    <row r="42" spans="1:6" ht="50.25" hidden="1" customHeight="1" x14ac:dyDescent="0.3">
      <c r="A42" s="70">
        <v>41051100</v>
      </c>
      <c r="B42" s="71"/>
      <c r="C42" s="36" t="s">
        <v>37</v>
      </c>
      <c r="D42" s="15">
        <f>D43</f>
        <v>0</v>
      </c>
      <c r="E42" s="15">
        <f>E43</f>
        <v>0</v>
      </c>
      <c r="F42" s="37">
        <f t="shared" ref="F42" si="7">F43</f>
        <v>0</v>
      </c>
    </row>
    <row r="43" spans="1:6" ht="24" hidden="1" customHeight="1" x14ac:dyDescent="0.3">
      <c r="A43" s="68">
        <v>1810000000</v>
      </c>
      <c r="B43" s="69"/>
      <c r="C43" s="16" t="s">
        <v>10</v>
      </c>
      <c r="D43" s="17"/>
      <c r="E43" s="17"/>
      <c r="F43" s="38">
        <f>D43+E43</f>
        <v>0</v>
      </c>
    </row>
    <row r="44" spans="1:6" ht="21" hidden="1" customHeight="1" x14ac:dyDescent="0.3">
      <c r="A44" s="70">
        <v>41053900</v>
      </c>
      <c r="B44" s="71"/>
      <c r="C44" s="9" t="s">
        <v>22</v>
      </c>
      <c r="D44" s="15">
        <f>D45</f>
        <v>0</v>
      </c>
      <c r="E44" s="15">
        <f t="shared" ref="E44:F44" si="8">E45</f>
        <v>0</v>
      </c>
      <c r="F44" s="37">
        <f t="shared" si="8"/>
        <v>0</v>
      </c>
    </row>
    <row r="45" spans="1:6" ht="21.75" hidden="1" customHeight="1" x14ac:dyDescent="0.3">
      <c r="A45" s="68">
        <v>1810000000</v>
      </c>
      <c r="B45" s="69"/>
      <c r="C45" s="16" t="s">
        <v>10</v>
      </c>
      <c r="D45" s="17"/>
      <c r="E45" s="17"/>
      <c r="F45" s="38">
        <f>D45+E45</f>
        <v>0</v>
      </c>
    </row>
    <row r="46" spans="1:6" ht="21" customHeight="1" x14ac:dyDescent="0.3">
      <c r="A46" s="70" t="s">
        <v>6</v>
      </c>
      <c r="B46" s="71"/>
      <c r="C46" s="9" t="s">
        <v>60</v>
      </c>
      <c r="D46" s="15">
        <f>D47+D48</f>
        <v>38819334</v>
      </c>
      <c r="E46" s="15">
        <f>E47+E48</f>
        <v>-216800</v>
      </c>
      <c r="F46" s="37">
        <f t="shared" ref="F46" si="9">F47+F48</f>
        <v>38602534</v>
      </c>
    </row>
    <row r="47" spans="1:6" ht="22.2" customHeight="1" x14ac:dyDescent="0.3">
      <c r="A47" s="61" t="s">
        <v>6</v>
      </c>
      <c r="B47" s="62"/>
      <c r="C47" s="9" t="s">
        <v>7</v>
      </c>
      <c r="D47" s="15">
        <f>D12+D14+D16+D18+D20+D22+D24+D26+D28+D30+D32+D35</f>
        <v>38819334</v>
      </c>
      <c r="E47" s="15">
        <f t="shared" ref="E47:F47" si="10">E12+E14+E16+E18+E20+E22+E24+E26+E28+E30+E32+E35</f>
        <v>-216800</v>
      </c>
      <c r="F47" s="37">
        <f t="shared" si="10"/>
        <v>38602534</v>
      </c>
    </row>
    <row r="48" spans="1:6" ht="22.2" customHeight="1" x14ac:dyDescent="0.3">
      <c r="A48" s="61" t="s">
        <v>6</v>
      </c>
      <c r="B48" s="62"/>
      <c r="C48" s="9" t="s">
        <v>8</v>
      </c>
      <c r="D48" s="15">
        <f>D38+D40+D42+D44</f>
        <v>0</v>
      </c>
      <c r="E48" s="15">
        <f>E38+E40+E42+E44</f>
        <v>0</v>
      </c>
      <c r="F48" s="37">
        <f>F38+F40+F42+F44</f>
        <v>0</v>
      </c>
    </row>
    <row r="49" spans="1:8" ht="45.6" customHeight="1" x14ac:dyDescent="0.3">
      <c r="A49" s="42"/>
      <c r="B49" s="42"/>
      <c r="C49" s="6"/>
      <c r="D49" s="7"/>
      <c r="E49" s="44"/>
      <c r="F49" s="31"/>
      <c r="H49" s="31"/>
    </row>
    <row r="50" spans="1:8" ht="25.95" customHeight="1" x14ac:dyDescent="0.3">
      <c r="A50" s="67" t="s">
        <v>14</v>
      </c>
      <c r="B50" s="67"/>
      <c r="C50" s="67"/>
      <c r="D50" s="67"/>
      <c r="E50" s="67"/>
      <c r="F50" s="67"/>
    </row>
    <row r="51" spans="1:8" ht="18" customHeight="1" x14ac:dyDescent="0.3">
      <c r="A51" s="41"/>
      <c r="B51" s="41"/>
      <c r="C51" s="41"/>
      <c r="D51" s="43"/>
      <c r="E51" s="43"/>
      <c r="F51" s="54" t="s">
        <v>2</v>
      </c>
    </row>
    <row r="52" spans="1:8" ht="124.95" customHeight="1" x14ac:dyDescent="0.3">
      <c r="A52" s="20" t="s">
        <v>12</v>
      </c>
      <c r="B52" s="20" t="s">
        <v>15</v>
      </c>
      <c r="C52" s="20" t="s">
        <v>16</v>
      </c>
      <c r="D52" s="20" t="s">
        <v>27</v>
      </c>
      <c r="E52" s="20" t="s">
        <v>25</v>
      </c>
      <c r="F52" s="48" t="s">
        <v>26</v>
      </c>
    </row>
    <row r="53" spans="1:8" ht="18" customHeight="1" x14ac:dyDescent="0.3">
      <c r="A53" s="20">
        <v>1</v>
      </c>
      <c r="B53" s="20">
        <v>2</v>
      </c>
      <c r="C53" s="20">
        <v>3</v>
      </c>
      <c r="D53" s="20">
        <v>4</v>
      </c>
      <c r="E53" s="20">
        <v>5</v>
      </c>
      <c r="F53" s="48">
        <v>6</v>
      </c>
      <c r="G53" s="4"/>
    </row>
    <row r="54" spans="1:8" ht="30" customHeight="1" x14ac:dyDescent="0.3">
      <c r="A54" s="72" t="s">
        <v>20</v>
      </c>
      <c r="B54" s="73"/>
      <c r="C54" s="73"/>
      <c r="D54" s="73"/>
      <c r="E54" s="73"/>
      <c r="F54" s="74"/>
    </row>
    <row r="55" spans="1:8" ht="46.2" hidden="1" customHeight="1" x14ac:dyDescent="0.3">
      <c r="A55" s="32">
        <v>3719710</v>
      </c>
      <c r="B55" s="32">
        <v>9710</v>
      </c>
      <c r="C55" s="9" t="s">
        <v>23</v>
      </c>
      <c r="D55" s="15">
        <f>D56</f>
        <v>0</v>
      </c>
      <c r="E55" s="37">
        <f t="shared" ref="E55" si="11">E56</f>
        <v>0</v>
      </c>
      <c r="F55" s="37">
        <f>F56</f>
        <v>0</v>
      </c>
    </row>
    <row r="56" spans="1:8" ht="22.2" hidden="1" customHeight="1" x14ac:dyDescent="0.3">
      <c r="A56" s="33">
        <v>1853100000</v>
      </c>
      <c r="B56" s="11"/>
      <c r="C56" s="16" t="s">
        <v>17</v>
      </c>
      <c r="D56" s="13"/>
      <c r="E56" s="26"/>
      <c r="F56" s="22">
        <f>D56+E56</f>
        <v>0</v>
      </c>
    </row>
    <row r="57" spans="1:8" ht="25.95" customHeight="1" x14ac:dyDescent="0.3">
      <c r="A57" s="32">
        <v>3719770</v>
      </c>
      <c r="B57" s="32">
        <v>9770</v>
      </c>
      <c r="C57" s="9" t="s">
        <v>22</v>
      </c>
      <c r="D57" s="37">
        <f>D58+D59+D60+D61+D62+D63+D64</f>
        <v>1955251</v>
      </c>
      <c r="E57" s="37">
        <f>E58+E59+E60+E61+E62+E63+E64</f>
        <v>0</v>
      </c>
      <c r="F57" s="37">
        <f>F58+F59+F60+F61+F62+F63+F64</f>
        <v>1955251</v>
      </c>
    </row>
    <row r="58" spans="1:8" ht="18" hidden="1" customHeight="1" x14ac:dyDescent="0.3">
      <c r="A58" s="10">
        <v>1810000000</v>
      </c>
      <c r="B58" s="11"/>
      <c r="C58" s="12" t="s">
        <v>10</v>
      </c>
      <c r="D58" s="38">
        <v>0</v>
      </c>
      <c r="E58" s="24"/>
      <c r="F58" s="38">
        <f>D58+E58</f>
        <v>0</v>
      </c>
    </row>
    <row r="59" spans="1:8" ht="20.399999999999999" hidden="1" customHeight="1" x14ac:dyDescent="0.3">
      <c r="A59" s="33">
        <v>1810000000</v>
      </c>
      <c r="B59" s="11"/>
      <c r="C59" s="16" t="s">
        <v>10</v>
      </c>
      <c r="D59" s="17"/>
      <c r="E59" s="24"/>
      <c r="F59" s="38">
        <f t="shared" ref="F59:F64" si="12">D59+E59</f>
        <v>0</v>
      </c>
    </row>
    <row r="60" spans="1:8" ht="21" customHeight="1" x14ac:dyDescent="0.3">
      <c r="A60" s="33">
        <v>1831520000</v>
      </c>
      <c r="B60" s="11"/>
      <c r="C60" s="16" t="s">
        <v>18</v>
      </c>
      <c r="D60" s="17">
        <v>100000</v>
      </c>
      <c r="E60" s="24"/>
      <c r="F60" s="17">
        <f>D60+E60</f>
        <v>100000</v>
      </c>
    </row>
    <row r="61" spans="1:8" ht="21" customHeight="1" x14ac:dyDescent="0.3">
      <c r="A61" s="33">
        <v>1852500000</v>
      </c>
      <c r="B61" s="11"/>
      <c r="C61" s="16" t="s">
        <v>19</v>
      </c>
      <c r="D61" s="17">
        <f>120352+13651</f>
        <v>134003</v>
      </c>
      <c r="E61" s="24"/>
      <c r="F61" s="17">
        <f t="shared" si="12"/>
        <v>134003</v>
      </c>
    </row>
    <row r="62" spans="1:8" ht="21" customHeight="1" x14ac:dyDescent="0.3">
      <c r="A62" s="33">
        <v>1851400000</v>
      </c>
      <c r="B62" s="11"/>
      <c r="C62" s="16" t="s">
        <v>36</v>
      </c>
      <c r="D62" s="17">
        <f>1229870+221117+3700+100000+69556</f>
        <v>1624243</v>
      </c>
      <c r="E62" s="24"/>
      <c r="F62" s="17">
        <f>D62+E62</f>
        <v>1624243</v>
      </c>
    </row>
    <row r="63" spans="1:8" ht="21" customHeight="1" x14ac:dyDescent="0.3">
      <c r="A63" s="33">
        <v>1853100000</v>
      </c>
      <c r="B63" s="11"/>
      <c r="C63" s="16" t="s">
        <v>17</v>
      </c>
      <c r="D63" s="17">
        <f>24425+13483+19697</f>
        <v>57605</v>
      </c>
      <c r="E63" s="24"/>
      <c r="F63" s="17">
        <f t="shared" si="12"/>
        <v>57605</v>
      </c>
    </row>
    <row r="64" spans="1:8" ht="21" customHeight="1" x14ac:dyDescent="0.3">
      <c r="A64" s="33">
        <v>1810000000</v>
      </c>
      <c r="B64" s="11"/>
      <c r="C64" s="16" t="s">
        <v>10</v>
      </c>
      <c r="D64" s="17">
        <v>39400</v>
      </c>
      <c r="E64" s="24"/>
      <c r="F64" s="17">
        <f t="shared" si="12"/>
        <v>39400</v>
      </c>
    </row>
    <row r="65" spans="1:10" ht="49.2" customHeight="1" x14ac:dyDescent="0.3">
      <c r="A65" s="40">
        <v>3719800</v>
      </c>
      <c r="B65" s="34">
        <v>9800</v>
      </c>
      <c r="C65" s="9" t="s">
        <v>24</v>
      </c>
      <c r="D65" s="25">
        <f>D66+D67+D68+D70+D69+D71+D72+D73+D74+D75+D76+D77+D78+D79+D80</f>
        <v>2290000</v>
      </c>
      <c r="E65" s="25">
        <f>E66+E67+E68+E70+E69+E71+E72+E73+E74+E75+E76+E77+E78+E79+E80</f>
        <v>0</v>
      </c>
      <c r="F65" s="50">
        <f>F66+F67+F68+F70+F69+F71+F72+F73+F74+F75+F76+F77+F78+F79+F80</f>
        <v>2290000</v>
      </c>
      <c r="J65" t="s">
        <v>29</v>
      </c>
    </row>
    <row r="66" spans="1:10" ht="34.950000000000003" customHeight="1" x14ac:dyDescent="0.3">
      <c r="A66" s="33">
        <v>9900000000</v>
      </c>
      <c r="B66" s="11"/>
      <c r="C66" s="16" t="s">
        <v>43</v>
      </c>
      <c r="D66" s="24">
        <f>500000+150000</f>
        <v>650000</v>
      </c>
      <c r="E66" s="24"/>
      <c r="F66" s="38">
        <f t="shared" ref="F66:F75" si="13">D66+E66</f>
        <v>650000</v>
      </c>
    </row>
    <row r="67" spans="1:10" ht="34.950000000000003" customHeight="1" x14ac:dyDescent="0.3">
      <c r="A67" s="33">
        <v>9900000000</v>
      </c>
      <c r="B67" s="11"/>
      <c r="C67" s="16" t="s">
        <v>68</v>
      </c>
      <c r="D67" s="24">
        <v>500000</v>
      </c>
      <c r="E67" s="24"/>
      <c r="F67" s="38">
        <f t="shared" si="13"/>
        <v>500000</v>
      </c>
    </row>
    <row r="68" spans="1:10" ht="21" customHeight="1" x14ac:dyDescent="0.3">
      <c r="A68" s="33">
        <v>9900000000</v>
      </c>
      <c r="B68" s="11"/>
      <c r="C68" s="16" t="s">
        <v>64</v>
      </c>
      <c r="D68" s="17">
        <v>95000</v>
      </c>
      <c r="E68" s="24"/>
      <c r="F68" s="38">
        <f t="shared" si="13"/>
        <v>95000</v>
      </c>
    </row>
    <row r="69" spans="1:10" ht="21" customHeight="1" x14ac:dyDescent="0.3">
      <c r="A69" s="33">
        <v>9900000000</v>
      </c>
      <c r="B69" s="11"/>
      <c r="C69" s="16" t="s">
        <v>55</v>
      </c>
      <c r="D69" s="17">
        <v>95000</v>
      </c>
      <c r="E69" s="24"/>
      <c r="F69" s="38">
        <f t="shared" si="13"/>
        <v>95000</v>
      </c>
    </row>
    <row r="70" spans="1:10" ht="21" customHeight="1" x14ac:dyDescent="0.3">
      <c r="A70" s="33">
        <v>9900000000</v>
      </c>
      <c r="B70" s="11"/>
      <c r="C70" s="16" t="s">
        <v>56</v>
      </c>
      <c r="D70" s="17">
        <v>95000</v>
      </c>
      <c r="E70" s="24"/>
      <c r="F70" s="38">
        <f t="shared" si="13"/>
        <v>95000</v>
      </c>
    </row>
    <row r="71" spans="1:10" ht="21" customHeight="1" x14ac:dyDescent="0.3">
      <c r="A71" s="33">
        <v>9900000000</v>
      </c>
      <c r="B71" s="11"/>
      <c r="C71" s="16" t="s">
        <v>57</v>
      </c>
      <c r="D71" s="17">
        <v>95000</v>
      </c>
      <c r="E71" s="24"/>
      <c r="F71" s="38">
        <f t="shared" si="13"/>
        <v>95000</v>
      </c>
    </row>
    <row r="72" spans="1:10" ht="21" customHeight="1" x14ac:dyDescent="0.3">
      <c r="A72" s="33">
        <v>9900000000</v>
      </c>
      <c r="B72" s="11"/>
      <c r="C72" s="16" t="s">
        <v>58</v>
      </c>
      <c r="D72" s="17">
        <f>95000+50000</f>
        <v>145000</v>
      </c>
      <c r="E72" s="24"/>
      <c r="F72" s="38">
        <f>D72+E72</f>
        <v>145000</v>
      </c>
    </row>
    <row r="73" spans="1:10" ht="21" customHeight="1" x14ac:dyDescent="0.3">
      <c r="A73" s="33">
        <v>9900000000</v>
      </c>
      <c r="B73" s="11"/>
      <c r="C73" s="16" t="s">
        <v>59</v>
      </c>
      <c r="D73" s="17">
        <f>95000</f>
        <v>95000</v>
      </c>
      <c r="E73" s="24"/>
      <c r="F73" s="38">
        <f>D73+E73</f>
        <v>95000</v>
      </c>
    </row>
    <row r="74" spans="1:10" ht="21" customHeight="1" x14ac:dyDescent="0.3">
      <c r="A74" s="33">
        <v>9900000000</v>
      </c>
      <c r="B74" s="11"/>
      <c r="C74" s="16" t="s">
        <v>63</v>
      </c>
      <c r="D74" s="17">
        <v>200000</v>
      </c>
      <c r="E74" s="24"/>
      <c r="F74" s="38">
        <f t="shared" si="13"/>
        <v>200000</v>
      </c>
    </row>
    <row r="75" spans="1:10" ht="21" customHeight="1" x14ac:dyDescent="0.3">
      <c r="A75" s="33">
        <v>9900000000</v>
      </c>
      <c r="B75" s="11"/>
      <c r="C75" s="16" t="s">
        <v>67</v>
      </c>
      <c r="D75" s="17">
        <v>200000</v>
      </c>
      <c r="E75" s="24"/>
      <c r="F75" s="38">
        <f t="shared" si="13"/>
        <v>200000</v>
      </c>
    </row>
    <row r="76" spans="1:10" ht="36" customHeight="1" x14ac:dyDescent="0.35">
      <c r="A76" s="33">
        <v>9900000000</v>
      </c>
      <c r="B76" s="29"/>
      <c r="C76" s="16" t="s">
        <v>69</v>
      </c>
      <c r="D76" s="17">
        <v>120000</v>
      </c>
      <c r="E76" s="17"/>
      <c r="F76" s="38">
        <f>D76+E76</f>
        <v>120000</v>
      </c>
    </row>
    <row r="77" spans="1:10" ht="25.95" hidden="1" customHeight="1" x14ac:dyDescent="0.35">
      <c r="A77" s="33">
        <v>9900000000</v>
      </c>
      <c r="B77" s="29"/>
      <c r="C77" s="16" t="s">
        <v>48</v>
      </c>
      <c r="D77" s="17">
        <v>0</v>
      </c>
      <c r="E77" s="17"/>
      <c r="F77" s="38">
        <f>D77+E77</f>
        <v>0</v>
      </c>
    </row>
    <row r="78" spans="1:10" ht="25.95" hidden="1" customHeight="1" x14ac:dyDescent="0.35">
      <c r="A78" s="33">
        <v>9900000000</v>
      </c>
      <c r="B78" s="29"/>
      <c r="C78" s="16" t="s">
        <v>51</v>
      </c>
      <c r="D78" s="24">
        <v>0</v>
      </c>
      <c r="E78" s="24"/>
      <c r="F78" s="38">
        <f>D78+E78</f>
        <v>0</v>
      </c>
    </row>
    <row r="79" spans="1:10" ht="34.950000000000003" hidden="1" customHeight="1" x14ac:dyDescent="0.3">
      <c r="A79" s="33">
        <v>9900000000</v>
      </c>
      <c r="B79" s="11"/>
      <c r="C79" s="16" t="s">
        <v>66</v>
      </c>
      <c r="D79" s="24">
        <f>50000-50000</f>
        <v>0</v>
      </c>
      <c r="E79" s="24"/>
      <c r="F79" s="38">
        <f>D79+E79</f>
        <v>0</v>
      </c>
    </row>
    <row r="80" spans="1:10" ht="21" hidden="1" customHeight="1" x14ac:dyDescent="0.3">
      <c r="A80" s="33"/>
      <c r="B80" s="11"/>
      <c r="C80" s="16"/>
      <c r="D80" s="17"/>
      <c r="E80" s="24"/>
      <c r="F80" s="38">
        <f>D80+E80</f>
        <v>0</v>
      </c>
    </row>
    <row r="81" spans="1:6" ht="30" customHeight="1" x14ac:dyDescent="0.3">
      <c r="A81" s="72" t="s">
        <v>21</v>
      </c>
      <c r="B81" s="73"/>
      <c r="C81" s="73"/>
      <c r="D81" s="73"/>
      <c r="E81" s="73"/>
      <c r="F81" s="74"/>
    </row>
    <row r="82" spans="1:6" ht="20.399999999999999" hidden="1" customHeight="1" x14ac:dyDescent="0.3">
      <c r="A82" s="32">
        <v>3719770</v>
      </c>
      <c r="B82" s="32">
        <v>9770</v>
      </c>
      <c r="C82" s="9" t="s">
        <v>22</v>
      </c>
      <c r="D82" s="37">
        <v>0</v>
      </c>
      <c r="E82" s="37">
        <v>0</v>
      </c>
      <c r="F82" s="37">
        <v>0</v>
      </c>
    </row>
    <row r="83" spans="1:6" ht="30" hidden="1" customHeight="1" x14ac:dyDescent="0.3">
      <c r="A83" s="33">
        <v>1853100000</v>
      </c>
      <c r="B83" s="11"/>
      <c r="C83" s="16" t="s">
        <v>17</v>
      </c>
      <c r="D83" s="13"/>
      <c r="E83" s="14"/>
      <c r="F83" s="22">
        <f>D83+E83</f>
        <v>0</v>
      </c>
    </row>
    <row r="84" spans="1:6" ht="26.4" hidden="1" customHeight="1" x14ac:dyDescent="0.3">
      <c r="A84" s="27">
        <v>1810000000</v>
      </c>
      <c r="B84" s="28"/>
      <c r="C84" s="30" t="s">
        <v>30</v>
      </c>
      <c r="D84" s="22"/>
      <c r="E84" s="26"/>
      <c r="F84" s="22">
        <f>D84+E84</f>
        <v>0</v>
      </c>
    </row>
    <row r="85" spans="1:6" ht="39" hidden="1" customHeight="1" x14ac:dyDescent="0.3">
      <c r="A85" s="10">
        <v>2152800000</v>
      </c>
      <c r="B85" s="28"/>
      <c r="C85" s="30" t="s">
        <v>31</v>
      </c>
      <c r="D85" s="22"/>
      <c r="E85" s="26"/>
      <c r="F85" s="22">
        <f>D85+E85</f>
        <v>0</v>
      </c>
    </row>
    <row r="86" spans="1:6" ht="39" hidden="1" customHeight="1" x14ac:dyDescent="0.3">
      <c r="A86" s="10">
        <v>1850500000</v>
      </c>
      <c r="B86" s="28"/>
      <c r="C86" s="30" t="s">
        <v>32</v>
      </c>
      <c r="D86" s="22"/>
      <c r="E86" s="26">
        <v>0</v>
      </c>
      <c r="F86" s="22">
        <f>D86+E86</f>
        <v>0</v>
      </c>
    </row>
    <row r="87" spans="1:6" ht="39" hidden="1" customHeight="1" x14ac:dyDescent="0.3">
      <c r="A87" s="10">
        <v>1853200000</v>
      </c>
      <c r="B87" s="11"/>
      <c r="C87" s="12" t="s">
        <v>34</v>
      </c>
      <c r="D87" s="13"/>
      <c r="E87" s="14"/>
      <c r="F87" s="22">
        <f t="shared" ref="F87" si="14">D87+E87</f>
        <v>0</v>
      </c>
    </row>
    <row r="88" spans="1:6" ht="46.2" hidden="1" customHeight="1" x14ac:dyDescent="0.3">
      <c r="A88" s="40">
        <v>3719800</v>
      </c>
      <c r="B88" s="34">
        <v>9800</v>
      </c>
      <c r="C88" s="9" t="s">
        <v>24</v>
      </c>
      <c r="D88" s="19">
        <f>D89+D90+D91+D92</f>
        <v>0</v>
      </c>
      <c r="E88" s="19">
        <f t="shared" ref="E88:F88" si="15">E89+E90+E91+E92</f>
        <v>0</v>
      </c>
      <c r="F88" s="52">
        <f t="shared" si="15"/>
        <v>0</v>
      </c>
    </row>
    <row r="89" spans="1:6" ht="34.200000000000003" hidden="1" customHeight="1" x14ac:dyDescent="0.3">
      <c r="A89" s="33">
        <v>9900000000</v>
      </c>
      <c r="B89" s="11"/>
      <c r="C89" s="16" t="s">
        <v>44</v>
      </c>
      <c r="D89" s="13"/>
      <c r="E89" s="14"/>
      <c r="F89" s="22">
        <f>D89+E89</f>
        <v>0</v>
      </c>
    </row>
    <row r="90" spans="1:6" ht="25.95" hidden="1" customHeight="1" x14ac:dyDescent="0.35">
      <c r="A90" s="33">
        <v>9900000000</v>
      </c>
      <c r="B90" s="29"/>
      <c r="C90" s="16" t="s">
        <v>50</v>
      </c>
      <c r="D90" s="17">
        <v>0</v>
      </c>
      <c r="E90" s="17"/>
      <c r="F90" s="38">
        <f>D90+E90</f>
        <v>0</v>
      </c>
    </row>
    <row r="91" spans="1:6" ht="23.4" hidden="1" customHeight="1" x14ac:dyDescent="0.3">
      <c r="A91" s="33">
        <v>9900000000</v>
      </c>
      <c r="B91" s="11"/>
      <c r="C91" s="16" t="s">
        <v>38</v>
      </c>
      <c r="D91" s="13"/>
      <c r="E91" s="14"/>
      <c r="F91" s="22">
        <f>D91+E91</f>
        <v>0</v>
      </c>
    </row>
    <row r="92" spans="1:6" ht="23.4" hidden="1" customHeight="1" x14ac:dyDescent="0.3">
      <c r="A92" s="33">
        <v>9900000000</v>
      </c>
      <c r="B92" s="11"/>
      <c r="C92" s="16" t="s">
        <v>39</v>
      </c>
      <c r="D92" s="13"/>
      <c r="E92" s="14"/>
      <c r="F92" s="22">
        <f>D92+E92</f>
        <v>0</v>
      </c>
    </row>
    <row r="93" spans="1:6" ht="21" customHeight="1" x14ac:dyDescent="0.3">
      <c r="A93" s="70" t="s">
        <v>6</v>
      </c>
      <c r="B93" s="71"/>
      <c r="C93" s="9" t="s">
        <v>60</v>
      </c>
      <c r="D93" s="15">
        <f>D94+D95</f>
        <v>4245251</v>
      </c>
      <c r="E93" s="15">
        <f>E94+E95</f>
        <v>0</v>
      </c>
      <c r="F93" s="37">
        <f>F94+F95</f>
        <v>4245251</v>
      </c>
    </row>
    <row r="94" spans="1:6" ht="21" customHeight="1" x14ac:dyDescent="0.3">
      <c r="A94" s="70" t="s">
        <v>6</v>
      </c>
      <c r="B94" s="71"/>
      <c r="C94" s="9" t="s">
        <v>7</v>
      </c>
      <c r="D94" s="15">
        <f>D55+D57+D65</f>
        <v>4245251</v>
      </c>
      <c r="E94" s="15">
        <f>E55+E57+E65</f>
        <v>0</v>
      </c>
      <c r="F94" s="37">
        <f>F55+F57+F65</f>
        <v>4245251</v>
      </c>
    </row>
    <row r="95" spans="1:6" ht="21" customHeight="1" x14ac:dyDescent="0.3">
      <c r="A95" s="70" t="s">
        <v>6</v>
      </c>
      <c r="B95" s="71"/>
      <c r="C95" s="9" t="s">
        <v>8</v>
      </c>
      <c r="D95" s="15">
        <f>D82+D88</f>
        <v>0</v>
      </c>
      <c r="E95" s="15">
        <f t="shared" ref="E95:F95" si="16">E82+E88</f>
        <v>0</v>
      </c>
      <c r="F95" s="37">
        <f t="shared" si="16"/>
        <v>0</v>
      </c>
    </row>
    <row r="96" spans="1:6" x14ac:dyDescent="0.3">
      <c r="A96" s="43"/>
      <c r="B96" s="43"/>
      <c r="C96" s="43"/>
      <c r="D96" s="43"/>
      <c r="E96" s="43"/>
      <c r="F96" s="43"/>
    </row>
    <row r="97" spans="1:6" x14ac:dyDescent="0.3">
      <c r="A97" s="43"/>
      <c r="B97" s="43"/>
      <c r="C97" s="43"/>
      <c r="D97" s="43"/>
      <c r="E97" s="43"/>
      <c r="F97"/>
    </row>
    <row r="98" spans="1:6" x14ac:dyDescent="0.3">
      <c r="F98"/>
    </row>
    <row r="99" spans="1:6" x14ac:dyDescent="0.3">
      <c r="F99"/>
    </row>
    <row r="100" spans="1:6" ht="20.399999999999999" x14ac:dyDescent="0.35">
      <c r="B100" s="55" t="s">
        <v>45</v>
      </c>
      <c r="C100" s="55"/>
      <c r="D100" s="56" t="s">
        <v>46</v>
      </c>
      <c r="E100" s="56"/>
      <c r="F100" s="56"/>
    </row>
    <row r="101" spans="1:6" x14ac:dyDescent="0.3">
      <c r="F101"/>
    </row>
    <row r="102" spans="1:6" x14ac:dyDescent="0.3">
      <c r="F102"/>
    </row>
    <row r="103" spans="1:6" x14ac:dyDescent="0.3">
      <c r="F103"/>
    </row>
    <row r="104" spans="1:6" x14ac:dyDescent="0.3">
      <c r="F104"/>
    </row>
    <row r="105" spans="1:6" x14ac:dyDescent="0.3">
      <c r="F105"/>
    </row>
    <row r="106" spans="1:6" x14ac:dyDescent="0.3">
      <c r="F106"/>
    </row>
    <row r="107" spans="1:6" x14ac:dyDescent="0.3">
      <c r="F107"/>
    </row>
    <row r="108" spans="1:6" x14ac:dyDescent="0.3">
      <c r="F108"/>
    </row>
    <row r="109" spans="1:6" x14ac:dyDescent="0.3">
      <c r="F109"/>
    </row>
    <row r="110" spans="1:6" x14ac:dyDescent="0.3">
      <c r="F110"/>
    </row>
    <row r="111" spans="1:6" x14ac:dyDescent="0.3">
      <c r="F111"/>
    </row>
    <row r="112" spans="1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</sheetData>
  <mergeCells count="52">
    <mergeCell ref="A32:B32"/>
    <mergeCell ref="A30:B30"/>
    <mergeCell ref="A17:B17"/>
    <mergeCell ref="A31:B31"/>
    <mergeCell ref="A19:B19"/>
    <mergeCell ref="A28:B28"/>
    <mergeCell ref="A29:B29"/>
    <mergeCell ref="A24:B24"/>
    <mergeCell ref="A25:B25"/>
    <mergeCell ref="A22:B22"/>
    <mergeCell ref="A23:B23"/>
    <mergeCell ref="A40:B40"/>
    <mergeCell ref="A38:B38"/>
    <mergeCell ref="A39:B39"/>
    <mergeCell ref="A34:B34"/>
    <mergeCell ref="A54:F54"/>
    <mergeCell ref="A37:F37"/>
    <mergeCell ref="A48:B48"/>
    <mergeCell ref="A47:B47"/>
    <mergeCell ref="A46:B46"/>
    <mergeCell ref="A3:F3"/>
    <mergeCell ref="A5:F5"/>
    <mergeCell ref="A6:F6"/>
    <mergeCell ref="A16:B16"/>
    <mergeCell ref="A18:B18"/>
    <mergeCell ref="A12:B12"/>
    <mergeCell ref="A13:B13"/>
    <mergeCell ref="A14:B14"/>
    <mergeCell ref="A15:B15"/>
    <mergeCell ref="A11:F11"/>
    <mergeCell ref="A94:B94"/>
    <mergeCell ref="A95:B95"/>
    <mergeCell ref="A42:B42"/>
    <mergeCell ref="A44:B44"/>
    <mergeCell ref="A43:B43"/>
    <mergeCell ref="A81:F81"/>
    <mergeCell ref="D100:F100"/>
    <mergeCell ref="D2:F2"/>
    <mergeCell ref="A7:F7"/>
    <mergeCell ref="A9:B9"/>
    <mergeCell ref="A20:B20"/>
    <mergeCell ref="A33:B33"/>
    <mergeCell ref="A10:B10"/>
    <mergeCell ref="A21:B21"/>
    <mergeCell ref="A26:B26"/>
    <mergeCell ref="A27:B27"/>
    <mergeCell ref="A50:F50"/>
    <mergeCell ref="A45:B45"/>
    <mergeCell ref="A41:B41"/>
    <mergeCell ref="A35:B35"/>
    <mergeCell ref="A36:B36"/>
    <mergeCell ref="A93:B93"/>
  </mergeCells>
  <printOptions horizontalCentered="1"/>
  <pageMargins left="0.19685039370078741" right="0.19685039370078741" top="0.78740157480314965" bottom="0.78740157480314965" header="0.19685039370078741" footer="0.19685039370078741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дод.5</vt:lpstr>
      <vt:lpstr>дод.5!Область_друку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2026-10-26T18:08:23Z</dcterms:modified>
</cp:coreProperties>
</file>